
<file path=[Content_Types].xml><?xml version="1.0" encoding="utf-8"?>
<Types xmlns="http://schemas.openxmlformats.org/package/2006/content-types">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Default Extension="rels" ContentType="application/vnd.openxmlformats-package.relationships+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25" windowHeight="9015" activeTab="2"/>
  </bookViews>
  <sheets>
    <sheet name="components" sheetId="4" r:id="rId1"/>
    <sheet name="नीति फारम २" sheetId="5" r:id="rId2"/>
    <sheet name="नीति ३ "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hidden="1">[1]PipeDesign!$D$25:$D$26</definedName>
    <definedName name="__" hidden="1">[1]PipeDesign!$D$25:$D$26</definedName>
    <definedName name="___" hidden="1">[2]PipeDesign!$D$25:$D$26</definedName>
    <definedName name="____" hidden="1">[2]PipeDesign!$D$25:$D$26</definedName>
    <definedName name="_____" hidden="1">[3]PipeDesign!$D$25:$D$26</definedName>
    <definedName name="______">[4]PipeDesign!$D$25:$D$26</definedName>
    <definedName name="_______" hidden="1">[3]PipeDesign!$D$25:$D$26</definedName>
    <definedName name="_________" hidden="1">[3]PipeDesign!$D$25:$D$26</definedName>
    <definedName name="__________" hidden="1">[3]PipeDesign!$D$25:$D$26</definedName>
    <definedName name="___________">[5]PipeDesign!$D$25:$D$26</definedName>
    <definedName name="____________">[5]PipeDesign!$D$25:$D$26</definedName>
    <definedName name="_____________">[5]PipeDesign!$D$25:$D$26</definedName>
    <definedName name="______________">[5]PipeDesign!$D$25:$D$26</definedName>
    <definedName name="_______________">[5]PipeDesign!$D$25:$D$26</definedName>
    <definedName name="________________">[6]PipeDesign!$D$25:$D$26</definedName>
    <definedName name="_________________">[6]PipeDesign!$D$25:$D$26</definedName>
    <definedName name="__________________">[6]PipeDesign!$D$25:$D$26</definedName>
    <definedName name="___________________">[6]PipeDesign!$D$25:$D$26</definedName>
    <definedName name="____________________">[6]PipeDesign!$D$25:$D$26</definedName>
    <definedName name="_____________________">[6]PipeDesign!$D$25:$D$26</definedName>
    <definedName name="______________________">[6]PipeDesign!$D$25:$D$26</definedName>
    <definedName name="_______________________">[6]PipeDesign!$D$25:$D$26</definedName>
    <definedName name="________________________">[6]PipeDesign!$D$25:$D$26</definedName>
    <definedName name="_________________________">[6]PipeDesign!$D$25:$D$26</definedName>
    <definedName name="__________________________">[6]PipeDesign!$D$25:$D$26</definedName>
    <definedName name="___________________________">[6]PipeDesign!$D$25:$D$26</definedName>
    <definedName name="____________________________">[6]PipeDesign!$D$25:$D$26</definedName>
    <definedName name="_____________________________">[5]PipeDesign!$D$25:$D$26</definedName>
    <definedName name="______________________________">[5]PipeDesign!$D$25:$D$26</definedName>
    <definedName name="_______________________________">[5]PipeDesign!$D$25:$D$26</definedName>
    <definedName name="________________________________">[4]PipeDesign!$D$25:$D$26</definedName>
    <definedName name="_________________________________">[5]PipeDesign!$D$25:$D$26</definedName>
    <definedName name="__________________________________">[5]PipeDesign!$D$25:$D$26</definedName>
    <definedName name="___________________________________">[4]PipeDesign!$D$25:$D$26</definedName>
    <definedName name="____________________________________">[5]PipeDesign!$D$25:$D$26</definedName>
    <definedName name="_____________________________________">[5]PipeDesign!$D$25:$D$26</definedName>
    <definedName name="______________________________________" hidden="1">[3]PipeDesign!$D$25:$D$26</definedName>
    <definedName name="_______________________________________">[5]PipeDesign!$D$25:$D$26</definedName>
    <definedName name="________________________________________" hidden="1">[7]PipeDesign!$D$25:$D$26</definedName>
    <definedName name="_________________________________________" hidden="1">[7]PipeDesign!$D$25:$D$26</definedName>
    <definedName name="______________________________________________________________________agg10">[8]MatCol!$K$157</definedName>
    <definedName name="______________________________________________________________________agg20">[8]MatCol!$K$151</definedName>
    <definedName name="______________________________________________________________________agg40">[8]MatCol!$K$145</definedName>
    <definedName name="______________________________________________________________________cgi26">[8]MatCol!$K$65</definedName>
    <definedName name="______________________________________________________________________isa406">[8]MatCol!$K$55</definedName>
    <definedName name="_____________________________________________________________________agg10">[8]MatCol!$K$157</definedName>
    <definedName name="_____________________________________________________________________agg20">[8]MatCol!$K$151</definedName>
    <definedName name="_____________________________________________________________________agg40">[8]MatCol!$K$145</definedName>
    <definedName name="_____________________________________________________________________cgi26">[8]MatCol!$K$65</definedName>
    <definedName name="_____________________________________________________________________isa406">[8]MatCol!$K$55</definedName>
    <definedName name="____________________________________________________________________agg10">[9]MatCol!$K$157</definedName>
    <definedName name="____________________________________________________________________agg20">[9]MatCol!$K$151</definedName>
    <definedName name="____________________________________________________________________agg40">[9]MatCol!$K$145</definedName>
    <definedName name="____________________________________________________________________cgi26">[9]MatCol!$K$65</definedName>
    <definedName name="____________________________________________________________________isa406">[9]MatCol!$K$55</definedName>
    <definedName name="___________________________________________________________________agg10">[8]MatCol!$K$157</definedName>
    <definedName name="___________________________________________________________________agg20">[8]MatCol!$K$151</definedName>
    <definedName name="___________________________________________________________________agg40">[8]MatCol!$K$145</definedName>
    <definedName name="___________________________________________________________________cgi26">[8]MatCol!$K$65</definedName>
    <definedName name="___________________________________________________________________isa406">[8]MatCol!$K$55</definedName>
    <definedName name="__________________________________________________________________agg10">[8]MatCol!$K$157</definedName>
    <definedName name="__________________________________________________________________agg20">[8]MatCol!$K$151</definedName>
    <definedName name="__________________________________________________________________agg40">[8]MatCol!$K$145</definedName>
    <definedName name="__________________________________________________________________cgi26">[8]MatCol!$K$65</definedName>
    <definedName name="__________________________________________________________________isa406">[8]MatCol!$K$55</definedName>
    <definedName name="_________________________________________________________________agg10">[10]MatCol!$K$157</definedName>
    <definedName name="_________________________________________________________________agg20">[10]MatCol!$K$151</definedName>
    <definedName name="_________________________________________________________________agg40">[10]MatCol!$K$145</definedName>
    <definedName name="_________________________________________________________________cgi26">[10]MatCol!$K$65</definedName>
    <definedName name="_________________________________________________________________isa406">[10]MatCol!$K$55</definedName>
    <definedName name="________________________________________________________________agg10">[8]MatCol!$K$157</definedName>
    <definedName name="________________________________________________________________agg20">[8]MatCol!$K$151</definedName>
    <definedName name="________________________________________________________________agg40">[8]MatCol!$K$145</definedName>
    <definedName name="________________________________________________________________cgi26">[8]MatCol!$K$65</definedName>
    <definedName name="________________________________________________________________isa406">[8]MatCol!$K$55</definedName>
    <definedName name="_______________________________________________________________agg10">[10]MatCol!$K$157</definedName>
    <definedName name="_______________________________________________________________agg20">[10]MatCol!$K$151</definedName>
    <definedName name="_______________________________________________________________agg40">[10]MatCol!$K$145</definedName>
    <definedName name="_______________________________________________________________cgi26">[10]MatCol!$K$65</definedName>
    <definedName name="_______________________________________________________________isa406">[10]MatCol!$K$55</definedName>
    <definedName name="______________________________________________________________agg10">[8]MatCol!$K$157</definedName>
    <definedName name="______________________________________________________________agg20">[8]MatCol!$K$151</definedName>
    <definedName name="______________________________________________________________agg40">[8]MatCol!$K$145</definedName>
    <definedName name="______________________________________________________________cgi26">[8]MatCol!$K$65</definedName>
    <definedName name="______________________________________________________________isa406">[8]MatCol!$K$55</definedName>
    <definedName name="_____________________________________________________________agg10">[9]MatCol!$K$157</definedName>
    <definedName name="_____________________________________________________________agg20">[9]MatCol!$K$151</definedName>
    <definedName name="_____________________________________________________________agg40">[9]MatCol!$K$145</definedName>
    <definedName name="_____________________________________________________________cgi26">[9]MatCol!$K$65</definedName>
    <definedName name="_____________________________________________________________isa406">[9]MatCol!$K$55</definedName>
    <definedName name="____________________________________________________________agg10">[8]MatCol!$K$157</definedName>
    <definedName name="____________________________________________________________agg20">[8]MatCol!$K$151</definedName>
    <definedName name="____________________________________________________________agg40">[8]MatCol!$K$145</definedName>
    <definedName name="____________________________________________________________cgi26">[8]MatCol!$K$65</definedName>
    <definedName name="____________________________________________________________isa406">[8]MatCol!$K$55</definedName>
    <definedName name="___________________________________________________________agg10">[9]MatCol!$K$157</definedName>
    <definedName name="___________________________________________________________agg20">[9]MatCol!$K$151</definedName>
    <definedName name="___________________________________________________________agg40">[9]MatCol!$K$145</definedName>
    <definedName name="___________________________________________________________cgi26">[9]MatCol!$K$65</definedName>
    <definedName name="___________________________________________________________isa406">[9]MatCol!$K$55</definedName>
    <definedName name="__________________________________________________________agg10">[8]MatCol!$K$157</definedName>
    <definedName name="__________________________________________________________agg20">[8]MatCol!$K$151</definedName>
    <definedName name="__________________________________________________________agg40">[8]MatCol!$K$145</definedName>
    <definedName name="__________________________________________________________cgi26">[8]MatCol!$K$65</definedName>
    <definedName name="__________________________________________________________isa406">[8]MatCol!$K$55</definedName>
    <definedName name="_________________________________________________________agg10">[8]MatCol!$K$157</definedName>
    <definedName name="_________________________________________________________agg20">[8]MatCol!$K$151</definedName>
    <definedName name="_________________________________________________________agg40">[8]MatCol!$K$145</definedName>
    <definedName name="_________________________________________________________cgi26">[8]MatCol!$K$65</definedName>
    <definedName name="_________________________________________________________isa406">[8]MatCol!$K$55</definedName>
    <definedName name="________________________________________________________agg10">[9]MatCol!$K$157</definedName>
    <definedName name="________________________________________________________agg20">[9]MatCol!$K$151</definedName>
    <definedName name="________________________________________________________agg40">[9]MatCol!$K$145</definedName>
    <definedName name="________________________________________________________cgi26">[9]MatCol!$K$65</definedName>
    <definedName name="________________________________________________________isa406">[9]MatCol!$K$55</definedName>
    <definedName name="_______________________________________________________agg10">[8]MatCol!$K$157</definedName>
    <definedName name="_______________________________________________________agg20">[8]MatCol!$K$151</definedName>
    <definedName name="_______________________________________________________agg40">[8]MatCol!$K$145</definedName>
    <definedName name="_______________________________________________________cgi26">[8]MatCol!$K$65</definedName>
    <definedName name="_______________________________________________________isa406">[8]MatCol!$K$55</definedName>
    <definedName name="______________________________________________________agg10">[9]MatCol!$K$157</definedName>
    <definedName name="______________________________________________________agg20">[9]MatCol!$K$151</definedName>
    <definedName name="______________________________________________________agg40">[9]MatCol!$K$145</definedName>
    <definedName name="______________________________________________________cgi26">[9]MatCol!$K$65</definedName>
    <definedName name="______________________________________________________isa406">[9]MatCol!$K$55</definedName>
    <definedName name="_____________________________________________________agg10">[10]MatCol!$K$157</definedName>
    <definedName name="_____________________________________________________agg20">[10]MatCol!$K$151</definedName>
    <definedName name="_____________________________________________________agg40">[10]MatCol!$K$145</definedName>
    <definedName name="_____________________________________________________cgi26">[10]MatCol!$K$65</definedName>
    <definedName name="_____________________________________________________isa406">[10]MatCol!$K$55</definedName>
    <definedName name="____________________________________________________agg10">[8]MatCol!$K$157</definedName>
    <definedName name="____________________________________________________agg20">[8]MatCol!$K$151</definedName>
    <definedName name="____________________________________________________agg40">[8]MatCol!$K$145</definedName>
    <definedName name="____________________________________________________cgi26">[8]MatCol!$K$65</definedName>
    <definedName name="____________________________________________________isa406">[8]MatCol!$K$55</definedName>
    <definedName name="___________________________________________________agg10">[9]MatCol!$K$157</definedName>
    <definedName name="___________________________________________________agg20">[9]MatCol!$K$151</definedName>
    <definedName name="___________________________________________________agg40">[9]MatCol!$K$145</definedName>
    <definedName name="___________________________________________________cgi26">[9]MatCol!$K$65</definedName>
    <definedName name="___________________________________________________isa406">[9]MatCol!$K$55</definedName>
    <definedName name="__________________________________________________agg10">[8]MatCol!$K$157</definedName>
    <definedName name="__________________________________________________agg20">[8]MatCol!$K$151</definedName>
    <definedName name="__________________________________________________agg40">[8]MatCol!$K$145</definedName>
    <definedName name="__________________________________________________cgi26">[8]MatCol!$K$65</definedName>
    <definedName name="__________________________________________________isa406">[8]MatCol!$K$55</definedName>
    <definedName name="_________________________________________________agg10">[9]MatCol!$K$157</definedName>
    <definedName name="_________________________________________________agg20">[9]MatCol!$K$151</definedName>
    <definedName name="_________________________________________________agg40">[9]MatCol!$K$145</definedName>
    <definedName name="_________________________________________________cgi26">[9]MatCol!$K$65</definedName>
    <definedName name="_________________________________________________isa406">[9]MatCol!$K$55</definedName>
    <definedName name="________________________________________________agg10">[8]MatCol!$K$157</definedName>
    <definedName name="________________________________________________agg20">[8]MatCol!$K$151</definedName>
    <definedName name="________________________________________________agg40">[8]MatCol!$K$145</definedName>
    <definedName name="________________________________________________cgi26">[8]MatCol!$K$65</definedName>
    <definedName name="________________________________________________isa406">[8]MatCol!$K$55</definedName>
    <definedName name="_______________________________________________agg10">[9]MatCol!$K$157</definedName>
    <definedName name="_______________________________________________agg20">[9]MatCol!$K$151</definedName>
    <definedName name="_______________________________________________agg40">[9]MatCol!$K$145</definedName>
    <definedName name="_______________________________________________cgi26">[9]MatCol!$K$65</definedName>
    <definedName name="_______________________________________________isa406">[9]MatCol!$K$55</definedName>
    <definedName name="______________________________________________agg10">[11]MatCol!$K$157</definedName>
    <definedName name="______________________________________________agg20">[11]MatCol!$K$151</definedName>
    <definedName name="______________________________________________agg40">[11]MatCol!$K$145</definedName>
    <definedName name="______________________________________________cgi26">[11]MatCol!$K$65</definedName>
    <definedName name="______________________________________________isa406">[11]MatCol!$K$55</definedName>
    <definedName name="_____________________________________________agg10">[8]MatCol!$K$157</definedName>
    <definedName name="_____________________________________________agg20">[8]MatCol!$K$151</definedName>
    <definedName name="_____________________________________________agg40">[8]MatCol!$K$145</definedName>
    <definedName name="_____________________________________________cgi26">[8]MatCol!$K$65</definedName>
    <definedName name="_____________________________________________isa406">[8]MatCol!$K$55</definedName>
    <definedName name="____________________________________________agg10">[11]MatCol!$K$157</definedName>
    <definedName name="____________________________________________agg20">[11]MatCol!$K$151</definedName>
    <definedName name="____________________________________________agg40">[11]MatCol!$K$145</definedName>
    <definedName name="____________________________________________cgi26">[11]MatCol!$K$65</definedName>
    <definedName name="____________________________________________isa406">[11]MatCol!$K$55</definedName>
    <definedName name="___________________________________________agg10">[8]MatCol!$K$157</definedName>
    <definedName name="___________________________________________agg20">[8]MatCol!$K$151</definedName>
    <definedName name="___________________________________________agg40">[8]MatCol!$K$145</definedName>
    <definedName name="___________________________________________cgi26">[8]MatCol!$K$65</definedName>
    <definedName name="___________________________________________isa406">[8]MatCol!$K$55</definedName>
    <definedName name="___________________________________________mh60" localSheetId="0" hidden="1">[12]DRates!#REF!</definedName>
    <definedName name="___________________________________________mh60" hidden="1">[12]DRates!#REF!</definedName>
    <definedName name="__________________________________________agg10">[11]MatCol!$K$157</definedName>
    <definedName name="__________________________________________agg20">[11]MatCol!$K$151</definedName>
    <definedName name="__________________________________________agg40">[11]MatCol!$K$145</definedName>
    <definedName name="__________________________________________cgi26">[11]MatCol!$K$65</definedName>
    <definedName name="__________________________________________isa406">[11]MatCol!$K$55</definedName>
    <definedName name="_________________________________________agg10">[8]MatCol!$K$157</definedName>
    <definedName name="_________________________________________agg20">[8]MatCol!$K$151</definedName>
    <definedName name="_________________________________________agg40">[8]MatCol!$K$145</definedName>
    <definedName name="_________________________________________cgi26">[8]MatCol!$K$65</definedName>
    <definedName name="_________________________________________isa406">[8]MatCol!$K$55</definedName>
    <definedName name="_________________________________________mh60" localSheetId="0" hidden="1">[12]DRates!#REF!</definedName>
    <definedName name="_________________________________________mh60" hidden="1">[12]DRates!#REF!</definedName>
    <definedName name="________________________________________agg10">[11]MatCol!$K$157</definedName>
    <definedName name="________________________________________agg20">[11]MatCol!$K$151</definedName>
    <definedName name="________________________________________agg40">[11]MatCol!$K$145</definedName>
    <definedName name="________________________________________cgi26">[11]MatCol!$K$65</definedName>
    <definedName name="________________________________________isa406">[11]MatCol!$K$55</definedName>
    <definedName name="________________________________________mh60">[9]MatCol!$K$102</definedName>
    <definedName name="_______________________________________agg10">[8]MatCol!$K$157</definedName>
    <definedName name="_______________________________________agg20">[8]MatCol!$K$151</definedName>
    <definedName name="_______________________________________agg40">[8]MatCol!$K$145</definedName>
    <definedName name="_______________________________________cgi26">[8]MatCol!$K$65</definedName>
    <definedName name="_______________________________________isa406">[8]MatCol!$K$55</definedName>
    <definedName name="_______________________________________mh60" localSheetId="0" hidden="1">[13]DRates!#REF!</definedName>
    <definedName name="_______________________________________mh60" hidden="1">[13]DRates!#REF!</definedName>
    <definedName name="______________________________________agg10">[11]MatCol!$K$157</definedName>
    <definedName name="______________________________________agg20">[11]MatCol!$K$151</definedName>
    <definedName name="______________________________________agg40">[11]MatCol!$K$145</definedName>
    <definedName name="______________________________________cgi26">[11]MatCol!$K$65</definedName>
    <definedName name="______________________________________isa406">[11]MatCol!$K$55</definedName>
    <definedName name="______________________________________mh60">[9]MatCol!$K$102</definedName>
    <definedName name="______________________________________PWt1">[14]PipeList!$G$118</definedName>
    <definedName name="______________________________________PWt2" hidden="1">[14]PipeList!$I$118</definedName>
    <definedName name="______________________________________PWt3" hidden="1">[14]PipeList!$K$118</definedName>
    <definedName name="______________________________________PWt4" hidden="1">[14]PipeList!$M$118</definedName>
    <definedName name="______________________________________PWt5" hidden="1">[14]PipeList!$O$118</definedName>
    <definedName name="______________________________________PWt6" hidden="1">[14]PipeList!$Q$118</definedName>
    <definedName name="______________________________________RCT75">[15]RCT!$K$97</definedName>
    <definedName name="_____________________________________agg10">[8]MatCol!$K$157</definedName>
    <definedName name="_____________________________________agg20">[8]MatCol!$K$151</definedName>
    <definedName name="_____________________________________agg40">[8]MatCol!$K$145</definedName>
    <definedName name="_____________________________________cgi26">[8]MatCol!$K$65</definedName>
    <definedName name="_____________________________________isa406">[8]MatCol!$K$55</definedName>
    <definedName name="_____________________________________mh60">[9]MatCol!$K$102</definedName>
    <definedName name="_____________________________________PWt1">[14]PipeList!$G$118</definedName>
    <definedName name="_____________________________________PWt2" hidden="1">[14]PipeList!$I$118</definedName>
    <definedName name="_____________________________________PWt3" hidden="1">[14]PipeList!$K$118</definedName>
    <definedName name="_____________________________________PWt4" hidden="1">[14]PipeList!$M$118</definedName>
    <definedName name="_____________________________________PWt5" hidden="1">[14]PipeList!$O$118</definedName>
    <definedName name="_____________________________________PWt6" hidden="1">[14]PipeList!$Q$118</definedName>
    <definedName name="_____________________________________RCT75">[15]RCT!$K$97</definedName>
    <definedName name="____________________________________agg10">[11]MatCol!$K$157</definedName>
    <definedName name="____________________________________agg20">[11]MatCol!$K$151</definedName>
    <definedName name="____________________________________agg40">[11]MatCol!$K$145</definedName>
    <definedName name="____________________________________cgi26">[11]MatCol!$K$65</definedName>
    <definedName name="____________________________________isa406">[11]MatCol!$K$55</definedName>
    <definedName name="____________________________________PWt1">[5]PipeList!$G$118</definedName>
    <definedName name="____________________________________PWt2" hidden="1">[5]PipeList!$I$118</definedName>
    <definedName name="____________________________________PWt3" hidden="1">[5]PipeList!$K$118</definedName>
    <definedName name="____________________________________PWt4" hidden="1">[5]PipeList!$M$118</definedName>
    <definedName name="____________________________________PWt5" hidden="1">[5]PipeList!$O$118</definedName>
    <definedName name="____________________________________PWt6" hidden="1">[5]PipeList!$Q$118</definedName>
    <definedName name="____________________________________RCT75">[16]RCT!$K$97</definedName>
    <definedName name="___________________________________agg10">[8]MatCol!$K$157</definedName>
    <definedName name="___________________________________agg20">[8]MatCol!$K$151</definedName>
    <definedName name="___________________________________agg40">[8]MatCol!$K$145</definedName>
    <definedName name="___________________________________cgi26">[8]MatCol!$K$65</definedName>
    <definedName name="___________________________________isa406">[8]MatCol!$K$55</definedName>
    <definedName name="___________________________________mh60">[9]MatCol!$K$102</definedName>
    <definedName name="___________________________________PWt1">[17]PipeList!$G$118</definedName>
    <definedName name="___________________________________PWt2" hidden="1">[17]PipeList!$I$118</definedName>
    <definedName name="___________________________________PWt3" hidden="1">[17]PipeList!$K$118</definedName>
    <definedName name="___________________________________PWt4" hidden="1">[17]PipeList!$M$118</definedName>
    <definedName name="___________________________________PWt5" hidden="1">[17]PipeList!$O$118</definedName>
    <definedName name="___________________________________PWt6" hidden="1">[17]PipeList!$Q$118</definedName>
    <definedName name="___________________________________RCT75">[18]RCT!$K$97</definedName>
    <definedName name="__________________________________agg10">[11]MatCol!$K$157</definedName>
    <definedName name="__________________________________agg20">[11]MatCol!$K$151</definedName>
    <definedName name="__________________________________agg40">[11]MatCol!$K$145</definedName>
    <definedName name="__________________________________cgi26">[11]MatCol!$K$65</definedName>
    <definedName name="__________________________________isa406">[11]MatCol!$K$55</definedName>
    <definedName name="__________________________________mh60">[9]MatCol!$K$102</definedName>
    <definedName name="__________________________________PWt1">[4]PipeList!$G$118</definedName>
    <definedName name="__________________________________PWt2" hidden="1">[4]PipeList!$I$118</definedName>
    <definedName name="__________________________________PWt3" hidden="1">[4]PipeList!$K$118</definedName>
    <definedName name="__________________________________PWt4" hidden="1">[4]PipeList!$M$118</definedName>
    <definedName name="__________________________________PWt5" hidden="1">[4]PipeList!$O$118</definedName>
    <definedName name="__________________________________PWt6" hidden="1">[4]PipeList!$Q$118</definedName>
    <definedName name="__________________________________RCT75">[19]RCT!$K$97</definedName>
    <definedName name="_________________________________agg10">[8]MatCol!$K$157</definedName>
    <definedName name="_________________________________agg20">[8]MatCol!$K$151</definedName>
    <definedName name="_________________________________agg40">[8]MatCol!$K$145</definedName>
    <definedName name="_________________________________cgi26">[8]MatCol!$K$65</definedName>
    <definedName name="_________________________________isa406">[8]MatCol!$K$55</definedName>
    <definedName name="_________________________________mh60">[10]MatCol!$K$102</definedName>
    <definedName name="_________________________________PWt1">[5]PipeList!$G$118</definedName>
    <definedName name="_________________________________PWt2" hidden="1">[5]PipeList!$I$118</definedName>
    <definedName name="_________________________________PWt3" hidden="1">[5]PipeList!$K$118</definedName>
    <definedName name="_________________________________PWt4" hidden="1">[5]PipeList!$M$118</definedName>
    <definedName name="_________________________________PWt5" hidden="1">[5]PipeList!$O$118</definedName>
    <definedName name="_________________________________PWt6" hidden="1">[5]PipeList!$Q$118</definedName>
    <definedName name="_________________________________RCT75">[16]RCT!$K$97</definedName>
    <definedName name="________________________________agg10">[11]MatCol!$K$157</definedName>
    <definedName name="________________________________agg20">[11]MatCol!$K$151</definedName>
    <definedName name="________________________________agg40">[11]MatCol!$K$145</definedName>
    <definedName name="________________________________cgi26">[11]MatCol!$K$65</definedName>
    <definedName name="________________________________isa406">[11]MatCol!$K$55</definedName>
    <definedName name="________________________________mh60">[9]MatCol!$K$102</definedName>
    <definedName name="________________________________PWt1">[5]PipeList!$G$118</definedName>
    <definedName name="________________________________PWt2" hidden="1">[5]PipeList!$I$118</definedName>
    <definedName name="________________________________PWt3" hidden="1">[5]PipeList!$K$118</definedName>
    <definedName name="________________________________PWt4" hidden="1">[5]PipeList!$M$118</definedName>
    <definedName name="________________________________PWt5" hidden="1">[5]PipeList!$O$118</definedName>
    <definedName name="________________________________PWt6" hidden="1">[5]PipeList!$Q$118</definedName>
    <definedName name="________________________________RCT75">[16]RCT!$K$97</definedName>
    <definedName name="_______________________________agg10">[8]MatCol!$K$157</definedName>
    <definedName name="_______________________________agg20">[8]MatCol!$K$151</definedName>
    <definedName name="_______________________________agg40">[8]MatCol!$K$145</definedName>
    <definedName name="_______________________________cgi26">[8]MatCol!$K$65</definedName>
    <definedName name="_______________________________isa406">[8]MatCol!$K$55</definedName>
    <definedName name="_______________________________mh60">[9]MatCol!$K$102</definedName>
    <definedName name="_______________________________PWt1">[4]PipeList!$G$118</definedName>
    <definedName name="_______________________________PWt2" hidden="1">[4]PipeList!$I$118</definedName>
    <definedName name="_______________________________PWt3" hidden="1">[4]PipeList!$K$118</definedName>
    <definedName name="_______________________________PWt4" hidden="1">[4]PipeList!$M$118</definedName>
    <definedName name="_______________________________PWt5" hidden="1">[4]PipeList!$O$118</definedName>
    <definedName name="_______________________________PWt6" hidden="1">[4]PipeList!$Q$118</definedName>
    <definedName name="_______________________________RCT75">[19]RCT!$K$97</definedName>
    <definedName name="______________________________agg10">[11]MatCol!$K$157</definedName>
    <definedName name="______________________________agg20">[11]MatCol!$K$151</definedName>
    <definedName name="______________________________agg40">[11]MatCol!$K$145</definedName>
    <definedName name="______________________________cgi26">[11]MatCol!$K$65</definedName>
    <definedName name="______________________________isa406">[11]MatCol!$K$55</definedName>
    <definedName name="______________________________mh60">[9]MatCol!$K$102</definedName>
    <definedName name="______________________________PWt1">[5]PipeList!$G$118</definedName>
    <definedName name="______________________________PWt2" hidden="1">[5]PipeList!$I$118</definedName>
    <definedName name="______________________________PWt3" hidden="1">[5]PipeList!$K$118</definedName>
    <definedName name="______________________________PWt4" hidden="1">[5]PipeList!$M$118</definedName>
    <definedName name="______________________________PWt5" hidden="1">[5]PipeList!$O$118</definedName>
    <definedName name="______________________________PWt6" hidden="1">[5]PipeList!$Q$118</definedName>
    <definedName name="______________________________RCT75">[16]RCT!$K$97</definedName>
    <definedName name="_____________________________agg10">[8]MatCol!$K$157</definedName>
    <definedName name="_____________________________agg20">[8]MatCol!$K$151</definedName>
    <definedName name="_____________________________agg40">[8]MatCol!$K$145</definedName>
    <definedName name="_____________________________cgi26">[8]MatCol!$K$65</definedName>
    <definedName name="_____________________________isa406">[8]MatCol!$K$55</definedName>
    <definedName name="_____________________________mh60">[11]MatCol!$K$102</definedName>
    <definedName name="_____________________________PWt1">[5]PipeList!$G$118</definedName>
    <definedName name="_____________________________PWt2" hidden="1">[5]PipeList!$I$118</definedName>
    <definedName name="_____________________________PWt3" hidden="1">[5]PipeList!$K$118</definedName>
    <definedName name="_____________________________PWt4" hidden="1">[5]PipeList!$M$118</definedName>
    <definedName name="_____________________________PWt5" hidden="1">[5]PipeList!$O$118</definedName>
    <definedName name="_____________________________PWt6" hidden="1">[5]PipeList!$Q$118</definedName>
    <definedName name="_____________________________RCT75">[16]RCT!$K$97</definedName>
    <definedName name="____________________________agg10">[11]MatCol!$K$157</definedName>
    <definedName name="____________________________agg20">[11]MatCol!$K$151</definedName>
    <definedName name="____________________________agg40">[11]MatCol!$K$145</definedName>
    <definedName name="____________________________cgi26">[11]MatCol!$K$65</definedName>
    <definedName name="____________________________isa406">[11]MatCol!$K$55</definedName>
    <definedName name="____________________________mh60">[11]MatCol!$K$102</definedName>
    <definedName name="____________________________PWt1">[4]PipeList!$G$118</definedName>
    <definedName name="____________________________PWt2" hidden="1">[4]PipeList!$I$118</definedName>
    <definedName name="____________________________PWt3" hidden="1">[4]PipeList!$K$118</definedName>
    <definedName name="____________________________PWt4" hidden="1">[4]PipeList!$M$118</definedName>
    <definedName name="____________________________PWt5" hidden="1">[4]PipeList!$O$118</definedName>
    <definedName name="____________________________PWt6" hidden="1">[4]PipeList!$Q$118</definedName>
    <definedName name="____________________________RCT75">[19]RCT!$K$97</definedName>
    <definedName name="___________________________agg10">[8]MatCol!$K$157</definedName>
    <definedName name="___________________________agg20">[8]MatCol!$K$151</definedName>
    <definedName name="___________________________agg40">[8]MatCol!$K$145</definedName>
    <definedName name="___________________________cgi26">[8]MatCol!$K$65</definedName>
    <definedName name="___________________________isa406">[8]MatCol!$K$55</definedName>
    <definedName name="___________________________mh60">[11]MatCol!$K$102</definedName>
    <definedName name="___________________________PWt1">[5]PipeList!$G$118</definedName>
    <definedName name="___________________________PWt2" hidden="1">[5]PipeList!$I$118</definedName>
    <definedName name="___________________________PWt3" hidden="1">[5]PipeList!$K$118</definedName>
    <definedName name="___________________________PWt4" hidden="1">[5]PipeList!$M$118</definedName>
    <definedName name="___________________________PWt5" hidden="1">[5]PipeList!$O$118</definedName>
    <definedName name="___________________________PWt6" hidden="1">[5]PipeList!$Q$118</definedName>
    <definedName name="___________________________RCT75">[16]RCT!$K$97</definedName>
    <definedName name="__________________________agg10">[11]MatCol!$K$157</definedName>
    <definedName name="__________________________agg20">[11]MatCol!$K$151</definedName>
    <definedName name="__________________________agg40">[11]MatCol!$K$145</definedName>
    <definedName name="__________________________cgi26">[11]MatCol!$K$65</definedName>
    <definedName name="__________________________isa406">[11]MatCol!$K$55</definedName>
    <definedName name="__________________________mh60">[11]MatCol!$K$102</definedName>
    <definedName name="__________________________PWt1">[5]PipeList!$G$118</definedName>
    <definedName name="__________________________PWt2" hidden="1">[5]PipeList!$I$118</definedName>
    <definedName name="__________________________PWt3" hidden="1">[5]PipeList!$K$118</definedName>
    <definedName name="__________________________PWt4" hidden="1">[5]PipeList!$M$118</definedName>
    <definedName name="__________________________PWt5" hidden="1">[5]PipeList!$O$118</definedName>
    <definedName name="__________________________PWt6" hidden="1">[5]PipeList!$Q$118</definedName>
    <definedName name="__________________________RCT75">[16]RCT!$K$97</definedName>
    <definedName name="_________________________agg10">[8]MatCol!$K$157</definedName>
    <definedName name="_________________________agg20">[8]MatCol!$K$151</definedName>
    <definedName name="_________________________agg40">[8]MatCol!$K$145</definedName>
    <definedName name="_________________________cgi26">[8]MatCol!$K$65</definedName>
    <definedName name="_________________________isa406">[8]MatCol!$K$55</definedName>
    <definedName name="_________________________mh60">[11]MatCol!$K$102</definedName>
    <definedName name="_________________________PWt1">[5]PipeList!$G$118</definedName>
    <definedName name="_________________________PWt2" hidden="1">[5]PipeList!$I$118</definedName>
    <definedName name="_________________________PWt3" hidden="1">[5]PipeList!$K$118</definedName>
    <definedName name="_________________________PWt4" hidden="1">[5]PipeList!$M$118</definedName>
    <definedName name="_________________________PWt5" hidden="1">[5]PipeList!$O$118</definedName>
    <definedName name="_________________________PWt6" hidden="1">[5]PipeList!$Q$118</definedName>
    <definedName name="_________________________RCT75">[16]RCT!$K$97</definedName>
    <definedName name="________________________agg10">[11]MatCol!$K$157</definedName>
    <definedName name="________________________agg20">[11]MatCol!$K$151</definedName>
    <definedName name="________________________agg40">[11]MatCol!$K$145</definedName>
    <definedName name="________________________cgi26">[11]MatCol!$K$65</definedName>
    <definedName name="________________________isa406">[11]MatCol!$K$55</definedName>
    <definedName name="________________________mh60">[11]MatCol!$K$102</definedName>
    <definedName name="________________________PWt1">[6]PipeList!$G$118</definedName>
    <definedName name="________________________PWt2" hidden="1">[6]PipeList!$I$118</definedName>
    <definedName name="________________________PWt3" hidden="1">[6]PipeList!$K$118</definedName>
    <definedName name="________________________PWt4" hidden="1">[6]PipeList!$M$118</definedName>
    <definedName name="________________________PWt5" hidden="1">[6]PipeList!$O$118</definedName>
    <definedName name="________________________PWt6" hidden="1">[6]PipeList!$Q$118</definedName>
    <definedName name="________________________RCT75">[20]RCT!$K$97</definedName>
    <definedName name="_______________________agg10">[8]MatCol!$K$157</definedName>
    <definedName name="_______________________agg20">[8]MatCol!$K$151</definedName>
    <definedName name="_______________________agg40">[8]MatCol!$K$145</definedName>
    <definedName name="_______________________cgi26">[8]MatCol!$K$65</definedName>
    <definedName name="_______________________isa406">[8]MatCol!$K$55</definedName>
    <definedName name="_______________________mh60">[11]MatCol!$K$102</definedName>
    <definedName name="_______________________PWt1">[6]PipeList!$G$118</definedName>
    <definedName name="_______________________PWt2" hidden="1">[6]PipeList!$I$118</definedName>
    <definedName name="_______________________PWt3" hidden="1">[6]PipeList!$K$118</definedName>
    <definedName name="_______________________PWt4" hidden="1">[6]PipeList!$M$118</definedName>
    <definedName name="_______________________PWt5" hidden="1">[6]PipeList!$O$118</definedName>
    <definedName name="_______________________PWt6" hidden="1">[6]PipeList!$Q$118</definedName>
    <definedName name="_______________________RCT75">[20]RCT!$K$97</definedName>
    <definedName name="______________________agg10">[11]MatCol!$K$157</definedName>
    <definedName name="______________________agg20">[11]MatCol!$K$151</definedName>
    <definedName name="______________________agg40">[11]MatCol!$K$145</definedName>
    <definedName name="______________________cgi26">[11]MatCol!$K$65</definedName>
    <definedName name="______________________isa406">[11]MatCol!$K$55</definedName>
    <definedName name="______________________mh60">[11]MatCol!$K$102</definedName>
    <definedName name="______________________PWt1">[6]PipeList!$G$118</definedName>
    <definedName name="______________________PWt2" hidden="1">[6]PipeList!$I$118</definedName>
    <definedName name="______________________PWt3" hidden="1">[6]PipeList!$K$118</definedName>
    <definedName name="______________________PWt4" hidden="1">[6]PipeList!$M$118</definedName>
    <definedName name="______________________PWt5" hidden="1">[6]PipeList!$O$118</definedName>
    <definedName name="______________________PWt6" hidden="1">[6]PipeList!$Q$118</definedName>
    <definedName name="______________________RCT75">[20]RCT!$K$97</definedName>
    <definedName name="_____________________agg10">[8]MatCol!$K$157</definedName>
    <definedName name="_____________________agg20">[8]MatCol!$K$151</definedName>
    <definedName name="_____________________agg40">[8]MatCol!$K$145</definedName>
    <definedName name="_____________________cgi26">[8]MatCol!$K$65</definedName>
    <definedName name="_____________________isa406">[8]MatCol!$K$55</definedName>
    <definedName name="_____________________mh60">[11]MatCol!$K$102</definedName>
    <definedName name="_____________________PWt1">[6]PipeList!$G$118</definedName>
    <definedName name="_____________________PWt2" hidden="1">[6]PipeList!$I$118</definedName>
    <definedName name="_____________________PWt3" hidden="1">[6]PipeList!$K$118</definedName>
    <definedName name="_____________________PWt4" hidden="1">[6]PipeList!$M$118</definedName>
    <definedName name="_____________________PWt5" hidden="1">[6]PipeList!$O$118</definedName>
    <definedName name="_____________________PWt6" hidden="1">[6]PipeList!$Q$118</definedName>
    <definedName name="_____________________RCT75">[20]RCT!$K$97</definedName>
    <definedName name="____________________agg10">[9]MatCol!$K$157</definedName>
    <definedName name="____________________agg20">[9]MatCol!$K$151</definedName>
    <definedName name="____________________agg40">[9]MatCol!$K$145</definedName>
    <definedName name="____________________cgi26">[9]MatCol!$K$65</definedName>
    <definedName name="____________________isa406">[9]MatCol!$K$55</definedName>
    <definedName name="____________________mh60">[11]MatCol!$K$102</definedName>
    <definedName name="____________________PWt1">[6]PipeList!$G$118</definedName>
    <definedName name="____________________PWt2" hidden="1">[6]PipeList!$I$118</definedName>
    <definedName name="____________________PWt3" hidden="1">[6]PipeList!$K$118</definedName>
    <definedName name="____________________PWt4" hidden="1">[6]PipeList!$M$118</definedName>
    <definedName name="____________________PWt5" hidden="1">[6]PipeList!$O$118</definedName>
    <definedName name="____________________PWt6" hidden="1">[6]PipeList!$Q$118</definedName>
    <definedName name="____________________RCT75">[20]RCT!$K$97</definedName>
    <definedName name="___________________agg10">[8]MatCol!$K$157</definedName>
    <definedName name="___________________agg20">[8]MatCol!$K$151</definedName>
    <definedName name="___________________agg40">[8]MatCol!$K$145</definedName>
    <definedName name="___________________cgi26">[8]MatCol!$K$65</definedName>
    <definedName name="___________________isa406">[8]MatCol!$K$55</definedName>
    <definedName name="___________________mh60">[11]MatCol!$K$102</definedName>
    <definedName name="___________________PWt1">[6]PipeList!$G$118</definedName>
    <definedName name="___________________PWt2" hidden="1">[6]PipeList!$I$118</definedName>
    <definedName name="___________________PWt3" hidden="1">[6]PipeList!$K$118</definedName>
    <definedName name="___________________PWt4" hidden="1">[6]PipeList!$M$118</definedName>
    <definedName name="___________________PWt5" hidden="1">[6]PipeList!$O$118</definedName>
    <definedName name="___________________PWt6" hidden="1">[6]PipeList!$Q$118</definedName>
    <definedName name="___________________RCT75">[20]RCT!$K$97</definedName>
    <definedName name="__________________agg10">[9]MatCol!$K$157</definedName>
    <definedName name="__________________agg20">[9]MatCol!$K$151</definedName>
    <definedName name="__________________agg40">[9]MatCol!$K$145</definedName>
    <definedName name="__________________cgi26">[9]MatCol!$K$65</definedName>
    <definedName name="__________________isa406">[9]MatCol!$K$55</definedName>
    <definedName name="__________________mh60">[11]MatCol!$K$102</definedName>
    <definedName name="__________________PWt1">[6]PipeList!$G$118</definedName>
    <definedName name="__________________PWt2" hidden="1">[6]PipeList!$I$118</definedName>
    <definedName name="__________________PWt3" hidden="1">[6]PipeList!$K$118</definedName>
    <definedName name="__________________PWt4" hidden="1">[6]PipeList!$M$118</definedName>
    <definedName name="__________________PWt5" hidden="1">[6]PipeList!$O$118</definedName>
    <definedName name="__________________PWt6" hidden="1">[6]PipeList!$Q$118</definedName>
    <definedName name="__________________RCT75">[20]RCT!$K$97</definedName>
    <definedName name="_________________agg10">[8]MatCol!$K$157</definedName>
    <definedName name="_________________agg20">[8]MatCol!$K$151</definedName>
    <definedName name="_________________agg40">[8]MatCol!$K$145</definedName>
    <definedName name="_________________cgi26">[8]MatCol!$K$65</definedName>
    <definedName name="_________________isa406">[8]MatCol!$K$55</definedName>
    <definedName name="_________________mh60">[11]MatCol!$K$102</definedName>
    <definedName name="_________________PWt1">[6]PipeList!$G$118</definedName>
    <definedName name="_________________PWt2" hidden="1">[6]PipeList!$I$118</definedName>
    <definedName name="_________________PWt3" hidden="1">[6]PipeList!$K$118</definedName>
    <definedName name="_________________PWt4" hidden="1">[6]PipeList!$M$118</definedName>
    <definedName name="_________________PWt5" hidden="1">[6]PipeList!$O$118</definedName>
    <definedName name="_________________PWt6" hidden="1">[6]PipeList!$Q$118</definedName>
    <definedName name="_________________RCT75">[20]RCT!$K$97</definedName>
    <definedName name="________________agg10">[9]MatCol!$K$157</definedName>
    <definedName name="________________agg20">[9]MatCol!$K$151</definedName>
    <definedName name="________________agg40">[9]MatCol!$K$145</definedName>
    <definedName name="________________cgi26">[9]MatCol!$K$65</definedName>
    <definedName name="________________isa406">[9]MatCol!$K$55</definedName>
    <definedName name="________________mh60">[9]MatCol!$K$102</definedName>
    <definedName name="________________PWt1">[6]PipeList!$G$118</definedName>
    <definedName name="________________PWt2" hidden="1">[6]PipeList!$I$118</definedName>
    <definedName name="________________PWt3" hidden="1">[6]PipeList!$K$118</definedName>
    <definedName name="________________PWt4" hidden="1">[6]PipeList!$M$118</definedName>
    <definedName name="________________PWt5" hidden="1">[6]PipeList!$O$118</definedName>
    <definedName name="________________PWt6" hidden="1">[6]PipeList!$Q$118</definedName>
    <definedName name="________________RCT75">[20]RCT!$K$97</definedName>
    <definedName name="_______________agg10">[8]MatCol!$K$157</definedName>
    <definedName name="_______________agg20">[8]MatCol!$K$151</definedName>
    <definedName name="_______________agg40">[8]MatCol!$K$145</definedName>
    <definedName name="_______________cgi26">[8]MatCol!$K$65</definedName>
    <definedName name="_______________isa406">[8]MatCol!$K$55</definedName>
    <definedName name="_______________mh60">[9]MatCol!$K$102</definedName>
    <definedName name="_______________PWt1">[6]PipeList!$G$118</definedName>
    <definedName name="_______________PWt2" hidden="1">[6]PipeList!$I$118</definedName>
    <definedName name="_______________PWt3" hidden="1">[6]PipeList!$K$118</definedName>
    <definedName name="_______________PWt4" hidden="1">[6]PipeList!$M$118</definedName>
    <definedName name="_______________PWt5" hidden="1">[6]PipeList!$O$118</definedName>
    <definedName name="_______________PWt6" hidden="1">[6]PipeList!$Q$118</definedName>
    <definedName name="_______________RCT75">[20]RCT!$K$97</definedName>
    <definedName name="______________agg10">[9]MatCol!$K$157</definedName>
    <definedName name="______________agg20">[9]MatCol!$K$151</definedName>
    <definedName name="______________agg40">[9]MatCol!$K$145</definedName>
    <definedName name="______________cgi26">[9]MatCol!$K$65</definedName>
    <definedName name="______________isa406">[9]MatCol!$K$55</definedName>
    <definedName name="______________mh60">[9]MatCol!$K$102</definedName>
    <definedName name="______________PWt1">[6]PipeList!$G$118</definedName>
    <definedName name="______________PWt2" hidden="1">[6]PipeList!$I$118</definedName>
    <definedName name="______________PWt3" hidden="1">[6]PipeList!$K$118</definedName>
    <definedName name="______________PWt4" hidden="1">[6]PipeList!$M$118</definedName>
    <definedName name="______________PWt5" hidden="1">[6]PipeList!$O$118</definedName>
    <definedName name="______________PWt6" hidden="1">[6]PipeList!$Q$118</definedName>
    <definedName name="______________RCT75">[20]RCT!$K$97</definedName>
    <definedName name="_____________agg10">[8]MatCol!$K$157</definedName>
    <definedName name="_____________agg20">[8]MatCol!$K$151</definedName>
    <definedName name="_____________agg40">[8]MatCol!$K$145</definedName>
    <definedName name="_____________cgi26">[8]MatCol!$K$65</definedName>
    <definedName name="_____________isa406">[8]MatCol!$K$55</definedName>
    <definedName name="_____________mh60">[9]MatCol!$K$102</definedName>
    <definedName name="_____________PWt1">[6]PipeList!$G$118</definedName>
    <definedName name="_____________PWt2" hidden="1">[6]PipeList!$I$118</definedName>
    <definedName name="_____________PWt3" hidden="1">[6]PipeList!$K$118</definedName>
    <definedName name="_____________PWt4" hidden="1">[6]PipeList!$M$118</definedName>
    <definedName name="_____________PWt5" hidden="1">[6]PipeList!$O$118</definedName>
    <definedName name="_____________PWt6" hidden="1">[6]PipeList!$Q$118</definedName>
    <definedName name="_____________RCT75">[20]RCT!$K$97</definedName>
    <definedName name="____________agg10">[9]MatCol!$K$157</definedName>
    <definedName name="____________agg20">[9]MatCol!$K$151</definedName>
    <definedName name="____________agg40">[9]MatCol!$K$145</definedName>
    <definedName name="____________cgi26">[9]MatCol!$K$65</definedName>
    <definedName name="____________isa406">[9]MatCol!$K$55</definedName>
    <definedName name="____________mh60">[9]MatCol!$K$102</definedName>
    <definedName name="____________PWt1">[6]PipeList!$G$118</definedName>
    <definedName name="____________PWt2" hidden="1">[6]PipeList!$I$118</definedName>
    <definedName name="____________PWt3" hidden="1">[6]PipeList!$K$118</definedName>
    <definedName name="____________PWt4" hidden="1">[6]PipeList!$M$118</definedName>
    <definedName name="____________PWt5" hidden="1">[6]PipeList!$O$118</definedName>
    <definedName name="____________PWt6" hidden="1">[6]PipeList!$Q$118</definedName>
    <definedName name="____________RCT75">[20]RCT!$K$97</definedName>
    <definedName name="___________agg10">[8]MatCol!$K$157</definedName>
    <definedName name="___________agg20">[8]MatCol!$K$151</definedName>
    <definedName name="___________agg40">[8]MatCol!$K$145</definedName>
    <definedName name="___________cgi26">[8]MatCol!$K$65</definedName>
    <definedName name="___________isa406">[8]MatCol!$K$55</definedName>
    <definedName name="___________mh60" localSheetId="0" hidden="1">[13]DRates!#REF!</definedName>
    <definedName name="___________mh60" hidden="1">[13]DRates!#REF!</definedName>
    <definedName name="___________PWt1">[5]PipeList!$G$118</definedName>
    <definedName name="___________PWt2" hidden="1">[5]PipeList!$I$118</definedName>
    <definedName name="___________PWt3" hidden="1">[5]PipeList!$K$118</definedName>
    <definedName name="___________PWt4" hidden="1">[5]PipeList!$M$118</definedName>
    <definedName name="___________PWt5" hidden="1">[5]PipeList!$O$118</definedName>
    <definedName name="___________PWt6" hidden="1">[5]PipeList!$Q$118</definedName>
    <definedName name="___________RCT75">[16]RCT!$K$97</definedName>
    <definedName name="__________agg10">[8]MatCol!$K$157</definedName>
    <definedName name="__________agg20">[8]MatCol!$K$151</definedName>
    <definedName name="__________agg40">[8]MatCol!$K$145</definedName>
    <definedName name="__________cgi26">[8]MatCol!$K$65</definedName>
    <definedName name="__________FRT1" localSheetId="0" hidden="1">'[21]FRT 1'!#REF!</definedName>
    <definedName name="__________FRT1" hidden="1">'[21]FRT 1'!#REF!</definedName>
    <definedName name="__________FRT5" localSheetId="0" hidden="1">'[21]FRT 1'!#REF!</definedName>
    <definedName name="__________FRT5" hidden="1">'[21]FRT 1'!#REF!</definedName>
    <definedName name="__________isa406">[8]MatCol!$K$55</definedName>
    <definedName name="__________mh60">[10]MatCol!$K$102</definedName>
    <definedName name="__________mh70" localSheetId="0" hidden="1">[22]DRates!#REF!</definedName>
    <definedName name="__________mh70" hidden="1">[22]DRates!#REF!</definedName>
    <definedName name="__________PWt1">[5]PipeList!$G$118</definedName>
    <definedName name="__________PWt2" hidden="1">[5]PipeList!$I$118</definedName>
    <definedName name="__________PWt3" hidden="1">[5]PipeList!$K$118</definedName>
    <definedName name="__________PWt4" hidden="1">[5]PipeList!$M$118</definedName>
    <definedName name="__________PWt5" hidden="1">[5]PipeList!$O$118</definedName>
    <definedName name="__________PWt6" hidden="1">[5]PipeList!$Q$118</definedName>
    <definedName name="__________RCT75">[16]RCT!$K$97</definedName>
    <definedName name="_________agg10">[8]MatCol!$K$157</definedName>
    <definedName name="_________agg20">[8]MatCol!$K$151</definedName>
    <definedName name="_________agg40">[8]MatCol!$K$145</definedName>
    <definedName name="_________cgi26">[8]MatCol!$K$65</definedName>
    <definedName name="_________isa406">[8]MatCol!$K$55</definedName>
    <definedName name="_________mh60" localSheetId="0" hidden="1">[13]DRates!#REF!</definedName>
    <definedName name="_________mh60" hidden="1">[13]DRates!#REF!</definedName>
    <definedName name="_________PWt1">[5]PipeList!$G$118</definedName>
    <definedName name="_________PWt2" hidden="1">[5]PipeList!$I$118</definedName>
    <definedName name="_________PWt3" hidden="1">[5]PipeList!$K$118</definedName>
    <definedName name="_________PWt4" hidden="1">[5]PipeList!$M$118</definedName>
    <definedName name="_________PWt5" hidden="1">[5]PipeList!$O$118</definedName>
    <definedName name="_________PWt6" hidden="1">[5]PipeList!$Q$118</definedName>
    <definedName name="_________RCT75">[16]RCT!$K$97</definedName>
    <definedName name="________agg10">[8]MatCol!$K$157</definedName>
    <definedName name="________agg20">[8]MatCol!$K$151</definedName>
    <definedName name="________agg40">[8]MatCol!$K$145</definedName>
    <definedName name="________cgi26">[8]MatCol!$K$65</definedName>
    <definedName name="________FRT1" localSheetId="0" hidden="1">'[23]FRT 1'!#REF!</definedName>
    <definedName name="________FRT1" hidden="1">'[23]FRT 1'!#REF!</definedName>
    <definedName name="________FRT5" localSheetId="0" hidden="1">'[23]FRT 1'!#REF!</definedName>
    <definedName name="________FRT5" hidden="1">'[23]FRT 1'!#REF!</definedName>
    <definedName name="________isa406">[8]MatCol!$K$55</definedName>
    <definedName name="________mh60" localSheetId="0" hidden="1">[12]DRates!#REF!</definedName>
    <definedName name="________mh60" hidden="1">[12]DRates!#REF!</definedName>
    <definedName name="________mh70" localSheetId="0" hidden="1">[24]DRates!#REF!</definedName>
    <definedName name="________mh70" hidden="1">[24]DRates!#REF!</definedName>
    <definedName name="________PWt1">[5]PipeList!$G$118</definedName>
    <definedName name="________PWt2" hidden="1">[5]PipeList!$I$118</definedName>
    <definedName name="________PWt3" hidden="1">[5]PipeList!$K$118</definedName>
    <definedName name="________PWt4" hidden="1">[5]PipeList!$M$118</definedName>
    <definedName name="________PWt5" hidden="1">[5]PipeList!$O$118</definedName>
    <definedName name="________PWt6" hidden="1">[5]PipeList!$Q$118</definedName>
    <definedName name="________RCT75">[16]RCT!$K$97</definedName>
    <definedName name="_______agg10">[8]MatCol!$K$157</definedName>
    <definedName name="_______agg20">[8]MatCol!$K$151</definedName>
    <definedName name="_______agg40">[8]MatCol!$K$145</definedName>
    <definedName name="_______cgi26">[8]MatCol!$K$65</definedName>
    <definedName name="_______FRT1" localSheetId="0" hidden="1">'[23]FRT 1'!#REF!</definedName>
    <definedName name="_______FRT1" hidden="1">'[23]FRT 1'!#REF!</definedName>
    <definedName name="_______FRT5" localSheetId="0" hidden="1">'[23]FRT 1'!#REF!</definedName>
    <definedName name="_______FRT5" hidden="1">'[23]FRT 1'!#REF!</definedName>
    <definedName name="_______isa406">[8]MatCol!$K$55</definedName>
    <definedName name="_______mh60" localSheetId="0" hidden="1">[13]DRates!#REF!</definedName>
    <definedName name="_______mh60" hidden="1">[13]DRates!#REF!</definedName>
    <definedName name="_______mh70" localSheetId="0" hidden="1">[24]DRates!#REF!</definedName>
    <definedName name="_______mh70" hidden="1">[24]DRates!#REF!</definedName>
    <definedName name="_______PWt1">[5]PipeList!$G$118</definedName>
    <definedName name="_______PWt2" hidden="1">[5]PipeList!$I$118</definedName>
    <definedName name="_______PWt3" hidden="1">[5]PipeList!$K$118</definedName>
    <definedName name="_______PWt4" hidden="1">[5]PipeList!$M$118</definedName>
    <definedName name="_______PWt5" hidden="1">[5]PipeList!$O$118</definedName>
    <definedName name="_______PWt6" hidden="1">[5]PipeList!$Q$118</definedName>
    <definedName name="_______RCT75">[16]RCT!$K$97</definedName>
    <definedName name="______agg10">[8]MatCol!$K$157</definedName>
    <definedName name="______agg20">[8]MatCol!$K$151</definedName>
    <definedName name="______agg40">[8]MatCol!$K$145</definedName>
    <definedName name="______cgi26">[8]MatCol!$K$65</definedName>
    <definedName name="______FRT1" localSheetId="0" hidden="1">'[21]FRT 1'!#REF!</definedName>
    <definedName name="______FRT1" hidden="1">'[21]FRT 1'!#REF!</definedName>
    <definedName name="______FRT5" localSheetId="0" hidden="1">'[21]FRT 1'!#REF!</definedName>
    <definedName name="______FRT5" hidden="1">'[21]FRT 1'!#REF!</definedName>
    <definedName name="______isa406">[8]MatCol!$K$55</definedName>
    <definedName name="______mh60">[10]MatCol!$K$102</definedName>
    <definedName name="______mh70" localSheetId="0" hidden="1">[22]DRates!#REF!</definedName>
    <definedName name="______mh70" hidden="1">[22]DRates!#REF!</definedName>
    <definedName name="______PWt1">[5]PipeList!$G$118</definedName>
    <definedName name="______PWt2" hidden="1">[5]PipeList!$I$118</definedName>
    <definedName name="______PWt3" hidden="1">[5]PipeList!$K$118</definedName>
    <definedName name="______PWt4" hidden="1">[5]PipeList!$M$118</definedName>
    <definedName name="______PWt5" hidden="1">[5]PipeList!$O$118</definedName>
    <definedName name="______PWt6" hidden="1">[5]PipeList!$Q$118</definedName>
    <definedName name="______RCT75">[16]RCT!$K$97</definedName>
    <definedName name="_____agg10">[8]MatCol!$K$157</definedName>
    <definedName name="_____agg20">[8]MatCol!$K$151</definedName>
    <definedName name="_____agg40">[8]MatCol!$K$145</definedName>
    <definedName name="_____cgi26">[8]MatCol!$K$65</definedName>
    <definedName name="_____FRT1" localSheetId="0" hidden="1">'[25]FRT 1'!#REF!</definedName>
    <definedName name="_____FRT1" hidden="1">'[25]FRT 1'!#REF!</definedName>
    <definedName name="_____FRT5" localSheetId="0" hidden="1">'[25]FRT 1'!#REF!</definedName>
    <definedName name="_____FRT5" hidden="1">'[25]FRT 1'!#REF!</definedName>
    <definedName name="_____isa406">[8]MatCol!$K$55</definedName>
    <definedName name="_____mh60" localSheetId="0" hidden="1">[26]DRates!#REF!</definedName>
    <definedName name="_____mh60" hidden="1">[26]DRates!#REF!</definedName>
    <definedName name="_____mh70" localSheetId="0" hidden="1">[27]DRates!#REF!</definedName>
    <definedName name="_____mh70" hidden="1">[27]DRates!#REF!</definedName>
    <definedName name="_____naramro" localSheetId="0" hidden="1">'[28]FRT 1'!#REF!</definedName>
    <definedName name="_____naramro" hidden="1">'[28]FRT 1'!#REF!</definedName>
    <definedName name="_____PWt1">[5]PipeList!$G$118</definedName>
    <definedName name="_____PWt2" hidden="1">[5]PipeList!$I$118</definedName>
    <definedName name="_____PWt3" hidden="1">[5]PipeList!$K$118</definedName>
    <definedName name="_____PWt4" hidden="1">[5]PipeList!$M$118</definedName>
    <definedName name="_____PWt5" hidden="1">[5]PipeList!$O$118</definedName>
    <definedName name="_____PWt6" hidden="1">[5]PipeList!$Q$118</definedName>
    <definedName name="_____RCT75">[16]RCT!$K$97</definedName>
    <definedName name="____agg10">[8]MatCol!$K$157</definedName>
    <definedName name="____agg20">[8]MatCol!$K$151</definedName>
    <definedName name="____agg40">[8]MatCol!$K$145</definedName>
    <definedName name="____cgi26">[8]MatCol!$K$65</definedName>
    <definedName name="____FRT1" localSheetId="0" hidden="1">'[25]FRT 1'!#REF!</definedName>
    <definedName name="____FRT1" hidden="1">'[25]FRT 1'!#REF!</definedName>
    <definedName name="____FRT5" localSheetId="0" hidden="1">'[25]FRT 1'!#REF!</definedName>
    <definedName name="____FRT5" hidden="1">'[25]FRT 1'!#REF!</definedName>
    <definedName name="____isa406">[8]MatCol!$K$55</definedName>
    <definedName name="____mh60" localSheetId="0" hidden="1">[26]DRates!#REF!</definedName>
    <definedName name="____mh60" hidden="1">[26]DRates!#REF!</definedName>
    <definedName name="____mh70" localSheetId="0" hidden="1">[27]DRates!#REF!</definedName>
    <definedName name="____mh70" hidden="1">[27]DRates!#REF!</definedName>
    <definedName name="____PWt1">[5]PipeList!$G$118</definedName>
    <definedName name="____PWt2" hidden="1">[5]PipeList!$I$118</definedName>
    <definedName name="____PWt3" hidden="1">[5]PipeList!$K$118</definedName>
    <definedName name="____PWt4" hidden="1">[5]PipeList!$M$118</definedName>
    <definedName name="____PWt5" hidden="1">[5]PipeList!$O$118</definedName>
    <definedName name="____PWt6" hidden="1">[5]PipeList!$Q$118</definedName>
    <definedName name="____RCT75">[16]RCT!$K$97</definedName>
    <definedName name="___agg10">[8]MatCol!$K$157</definedName>
    <definedName name="___agg20">[8]MatCol!$K$151</definedName>
    <definedName name="___agg40">[8]MatCol!$K$145</definedName>
    <definedName name="___cgi26">[8]MatCol!$K$65</definedName>
    <definedName name="___FRT1" localSheetId="0" hidden="1">'[29]FRT 1'!#REF!</definedName>
    <definedName name="___FRT1" hidden="1">'[29]FRT 1'!#REF!</definedName>
    <definedName name="___FRT5" localSheetId="0" hidden="1">'[29]FRT 1'!#REF!</definedName>
    <definedName name="___FRT5" hidden="1">'[29]FRT 1'!#REF!</definedName>
    <definedName name="___isa406">[8]MatCol!$K$55</definedName>
    <definedName name="___mh60" localSheetId="0" hidden="1">[30]DRates!#REF!</definedName>
    <definedName name="___mh60" hidden="1">[30]DRates!#REF!</definedName>
    <definedName name="___mh70" localSheetId="0" hidden="1">[31]DRates!#REF!</definedName>
    <definedName name="___mh70" hidden="1">[31]DRates!#REF!</definedName>
    <definedName name="___PWt1">[5]PipeList!$G$118</definedName>
    <definedName name="___PWt2" hidden="1">[5]PipeList!$I$118</definedName>
    <definedName name="___PWt3" hidden="1">[5]PipeList!$K$118</definedName>
    <definedName name="___PWt4" hidden="1">[5]PipeList!$M$118</definedName>
    <definedName name="___PWt5" hidden="1">[5]PipeList!$O$118</definedName>
    <definedName name="___PWt6" hidden="1">[5]PipeList!$Q$118</definedName>
    <definedName name="___ramro" localSheetId="0" hidden="1">'[28]FRT 1'!#REF!</definedName>
    <definedName name="___ramro" hidden="1">'[28]FRT 1'!#REF!</definedName>
    <definedName name="___RCT75">[16]RCT!$K$97</definedName>
    <definedName name="__agg10">[9]MatCol!$K$157</definedName>
    <definedName name="__agg20">[9]MatCol!$K$151</definedName>
    <definedName name="__agg40">[9]MatCol!$K$145</definedName>
    <definedName name="__cgi26">[9]MatCol!$K$65</definedName>
    <definedName name="__FRT1" localSheetId="0" hidden="1">'[28]FRT 1'!#REF!</definedName>
    <definedName name="__FRT1" hidden="1">'[28]FRT 1'!#REF!</definedName>
    <definedName name="__FRT5" localSheetId="0" hidden="1">'[28]FRT 1'!#REF!</definedName>
    <definedName name="__FRT5" hidden="1">'[28]FRT 1'!#REF!</definedName>
    <definedName name="__isa406">[9]MatCol!$K$55</definedName>
    <definedName name="__mh60" localSheetId="0" hidden="1">[32]DRates!#REF!</definedName>
    <definedName name="__mh60" hidden="1">[32]DRates!#REF!</definedName>
    <definedName name="__mh70" localSheetId="0" hidden="1">[33]DRates!#REF!</definedName>
    <definedName name="__mh70" hidden="1">[33]DRates!#REF!</definedName>
    <definedName name="__PWt1">[5]PipeList!$G$118</definedName>
    <definedName name="__PWt2" hidden="1">[5]PipeList!$I$118</definedName>
    <definedName name="__PWt3" hidden="1">[5]PipeList!$K$118</definedName>
    <definedName name="__PWt4" hidden="1">[5]PipeList!$M$118</definedName>
    <definedName name="__PWt5" hidden="1">[5]PipeList!$O$118</definedName>
    <definedName name="__PWt6" hidden="1">[5]PipeList!$Q$118</definedName>
    <definedName name="__RCT75">[16]RCT!$K$97</definedName>
    <definedName name="__timilain" localSheetId="0" hidden="1">'[28]FRT 1'!#REF!</definedName>
    <definedName name="__timilain" hidden="1">'[28]FRT 1'!#REF!</definedName>
    <definedName name="_1">#N/A</definedName>
    <definedName name="_1_.0Print_Titles" localSheetId="0">'[34]od-id'!$A$2:$IV$2,'[34]od-id'!#REF!</definedName>
    <definedName name="_1_.0Print_Titles">'[34]od-id'!$A$2:$IV$2,'[34]od-id'!#REF!</definedName>
    <definedName name="_2_Phukot" localSheetId="0">'[34]od-id'!$A$2:$IV$2,'[34]od-id'!#REF!</definedName>
    <definedName name="_2_Phukot">'[34]od-id'!$A$2:$IV$2,'[34]od-id'!#REF!</definedName>
    <definedName name="_agg10">[8]MatCol!$K$157</definedName>
    <definedName name="_agg20">[8]MatCol!$K$151</definedName>
    <definedName name="_agg40">[8]MatCol!$K$145</definedName>
    <definedName name="_cgi26">[8]MatCol!$K$65</definedName>
    <definedName name="_Fill" localSheetId="0" hidden="1">#REF!</definedName>
    <definedName name="_Fill" hidden="1">#REF!</definedName>
    <definedName name="_xlnm._FilterDatabase" localSheetId="1" hidden="1">'नीति फारम २'!$A$22:$U$197</definedName>
    <definedName name="_FRT1" localSheetId="0" hidden="1">'[29]FRT 1'!#REF!</definedName>
    <definedName name="_FRT1" hidden="1">'[29]FRT 1'!#REF!</definedName>
    <definedName name="_FRT3" localSheetId="0" hidden="1">'[28]FRT 1'!#REF!</definedName>
    <definedName name="_FRT3" hidden="1">'[28]FRT 1'!#REF!</definedName>
    <definedName name="_FRT5" localSheetId="0" hidden="1">'[29]FRT 1'!#REF!</definedName>
    <definedName name="_FRT5" hidden="1">'[29]FRT 1'!#REF!</definedName>
    <definedName name="_FRT6" localSheetId="0" hidden="1">'[28]FRT 1'!#REF!</definedName>
    <definedName name="_FRT6" hidden="1">'[28]FRT 1'!#REF!</definedName>
    <definedName name="_isa406">[8]MatCol!$K$55</definedName>
    <definedName name="_mh60" localSheetId="0" hidden="1">[30]DRates!#REF!</definedName>
    <definedName name="_mh60" hidden="1">[30]DRates!#REF!</definedName>
    <definedName name="_mh65" localSheetId="0" hidden="1">[32]DRates!#REF!</definedName>
    <definedName name="_mh65" hidden="1">[32]DRates!#REF!</definedName>
    <definedName name="_mh70" localSheetId="0" hidden="1">[31]DRates!#REF!</definedName>
    <definedName name="_mh70" hidden="1">[31]DRates!#REF!</definedName>
    <definedName name="_mimust" localSheetId="0" hidden="1">[32]DRates!#REF!</definedName>
    <definedName name="_mimust" hidden="1">[32]DRates!#REF!</definedName>
    <definedName name="_PWt1">[5]PipeList!$G$118</definedName>
    <definedName name="_PWt2" hidden="1">[5]PipeList!$I$118</definedName>
    <definedName name="_PWt3" hidden="1">[5]PipeList!$K$118</definedName>
    <definedName name="_PWt4" hidden="1">[5]PipeList!$M$118</definedName>
    <definedName name="_PWt5" hidden="1">[5]PipeList!$O$118</definedName>
    <definedName name="_PWt6" hidden="1">[5]PipeList!$Q$118</definedName>
    <definedName name="_Ranchuli" localSheetId="0" hidden="1">'[28]FRT 1'!#REF!</definedName>
    <definedName name="_Ranchuli" hidden="1">'[28]FRT 1'!#REF!</definedName>
    <definedName name="_RCT75">[16]RCT!$K$97</definedName>
    <definedName name="_shirisha" localSheetId="0" hidden="1">'[28]FRT 1'!#REF!</definedName>
    <definedName name="_shirisha" hidden="1">'[28]FRT 1'!#REF!</definedName>
    <definedName name="a" localSheetId="0" hidden="1">#REF!</definedName>
    <definedName name="a" hidden="1">#REF!</definedName>
    <definedName name="aa" localSheetId="0" hidden="1">#REF!</definedName>
    <definedName name="aa" hidden="1">#REF!</definedName>
    <definedName name="aaaa" localSheetId="0" hidden="1">[31]DRates!#REF!</definedName>
    <definedName name="aaaa" hidden="1">[31]DRates!#REF!</definedName>
    <definedName name="aaaaa" localSheetId="0" hidden="1">[31]DRates!#REF!</definedName>
    <definedName name="aaaaa" hidden="1">[31]DRates!#REF!</definedName>
    <definedName name="Acell" localSheetId="0">#REF!</definedName>
    <definedName name="Acell">#REF!</definedName>
    <definedName name="Alpht" localSheetId="0" hidden="1">[33]DRates!#REF!</definedName>
    <definedName name="Alpht" hidden="1">[33]DRates!#REF!</definedName>
    <definedName name="AlPnt" localSheetId="0" hidden="1">[31]DRates!#REF!</definedName>
    <definedName name="AlPnt" hidden="1">[31]DRates!#REF!</definedName>
    <definedName name="anscount" hidden="1">1</definedName>
    <definedName name="B">#N/A</definedName>
    <definedName name="bamb" localSheetId="0" hidden="1">[31]DRates!#REF!</definedName>
    <definedName name="bamb" hidden="1">[31]DRates!#REF!</definedName>
    <definedName name="Bar" localSheetId="0">#REF!</definedName>
    <definedName name="Bar">#REF!</definedName>
    <definedName name="barb">[8]MatCol!$K$90</definedName>
    <definedName name="Barl">[8]MatCol!$K$36</definedName>
    <definedName name="Bars">[8]MatCol!$K$31</definedName>
    <definedName name="bashu" localSheetId="0" hidden="1">[35]Data!#REF!</definedName>
    <definedName name="bashu" hidden="1">[35]Data!#REF!</definedName>
    <definedName name="bbbb" localSheetId="0" hidden="1">[36]DRates!#REF!</definedName>
    <definedName name="bbbb" hidden="1">[36]DRates!#REF!</definedName>
    <definedName name="bin" localSheetId="0" hidden="1">[37]RtAn!#REF!</definedName>
    <definedName name="bin" hidden="1">[37]RtAn!#REF!</definedName>
    <definedName name="bind">[8]MatCol!$K$40</definedName>
    <definedName name="bitu">[8]MatCol!$K$75</definedName>
    <definedName name="bloc">[8]MatCol!$K$134</definedName>
    <definedName name="bond">[8]MatCol!$K$139</definedName>
    <definedName name="Brick" localSheetId="0" hidden="1">[31]DRates!#REF!</definedName>
    <definedName name="Brick" hidden="1">[31]DRates!#REF!</definedName>
    <definedName name="Brick1" localSheetId="0" hidden="1">[31]DRates!#REF!</definedName>
    <definedName name="Brick1" hidden="1">[31]DRates!#REF!</definedName>
    <definedName name="C_">#N/A</definedName>
    <definedName name="chapakot" localSheetId="0" hidden="1">[31]DRates!#REF!</definedName>
    <definedName name="chapakot" hidden="1">[31]DRates!#REF!</definedName>
    <definedName name="Chief" localSheetId="0" hidden="1">[38]Data!#REF!</definedName>
    <definedName name="Chief" hidden="1">[38]Data!#REF!</definedName>
    <definedName name="CIN" localSheetId="0" hidden="1">[30]RtAn!#REF!</definedName>
    <definedName name="CIN" hidden="1">[30]RtAn!#REF!</definedName>
    <definedName name="col_inst" localSheetId="0" hidden="1">[31]RtAn!#REF!</definedName>
    <definedName name="col_inst" hidden="1">[31]RtAn!#REF!</definedName>
    <definedName name="ConRate">[39]RevisedBOQ!$A$11:$L$202</definedName>
    <definedName name="CpLst" hidden="1">[1]Features!$B$18:$B$83</definedName>
    <definedName name="CWmesh">[8]MatCol!$K$47</definedName>
    <definedName name="D">#N/A</definedName>
    <definedName name="d_civ8" localSheetId="0">#REF!</definedName>
    <definedName name="d_civ8">#REF!</definedName>
    <definedName name="D_Civil" localSheetId="0">#REF!</definedName>
    <definedName name="D_Civil">#REF!</definedName>
    <definedName name="D_Civil1" localSheetId="0">#REF!</definedName>
    <definedName name="D_Civil1">#REF!</definedName>
    <definedName name="D_Civil2" localSheetId="0">#REF!</definedName>
    <definedName name="D_Civil2">#REF!</definedName>
    <definedName name="D_Civil3" localSheetId="0">#REF!</definedName>
    <definedName name="D_Civil3">#REF!</definedName>
    <definedName name="D_Civil4" localSheetId="0">#REF!</definedName>
    <definedName name="D_Civil4">#REF!</definedName>
    <definedName name="D_Civil5" localSheetId="0">#REF!</definedName>
    <definedName name="D_Civil5">#REF!</definedName>
    <definedName name="D_Civil6" localSheetId="0">#REF!</definedName>
    <definedName name="D_Civil6">#REF!</definedName>
    <definedName name="D_Civil7" localSheetId="0">#REF!</definedName>
    <definedName name="D_Civil7">#REF!</definedName>
    <definedName name="D_Civil8" localSheetId="0">#REF!</definedName>
    <definedName name="D_Civil8">#REF!</definedName>
    <definedName name="D_Civil9" localSheetId="0">#REF!</definedName>
    <definedName name="D_Civil9">#REF!</definedName>
    <definedName name="D_Material" localSheetId="0">#REF!</definedName>
    <definedName name="D_Material">#REF!</definedName>
    <definedName name="D_Material1" localSheetId="0">#REF!</definedName>
    <definedName name="D_Material1">#REF!</definedName>
    <definedName name="D_Material2" localSheetId="0">#REF!</definedName>
    <definedName name="D_Material2">#REF!</definedName>
    <definedName name="D_Material3" localSheetId="0">#REF!</definedName>
    <definedName name="D_Material3">#REF!</definedName>
    <definedName name="D_Material4" localSheetId="0">#REF!</definedName>
    <definedName name="D_Material4">#REF!</definedName>
    <definedName name="D_Material5" localSheetId="0">#REF!</definedName>
    <definedName name="D_Material5">#REF!</definedName>
    <definedName name="D_Material6" localSheetId="0">#REF!</definedName>
    <definedName name="D_Material6">#REF!</definedName>
    <definedName name="D_Material7" localSheetId="0">#REF!</definedName>
    <definedName name="D_Material7">#REF!</definedName>
    <definedName name="D_Material8" localSheetId="0">#REF!</definedName>
    <definedName name="D_Material8">#REF!</definedName>
    <definedName name="D_Material9" localSheetId="0">#REF!</definedName>
    <definedName name="D_Material9">#REF!</definedName>
    <definedName name="dddd" localSheetId="0" hidden="1">[12]DRates!#REF!</definedName>
    <definedName name="dddd" hidden="1">[12]DRates!#REF!</definedName>
    <definedName name="DI" localSheetId="0">#REF!</definedName>
    <definedName name="DI">#REF!</definedName>
    <definedName name="DI_Pipes" localSheetId="0">#REF!</definedName>
    <definedName name="DI_Pipes">#REF!</definedName>
    <definedName name="DiN" localSheetId="0" hidden="1">[32]RtAn!#REF!</definedName>
    <definedName name="DiN" hidden="1">[32]RtAn!#REF!</definedName>
    <definedName name="District" localSheetId="0" hidden="1">[38]Data!#REF!</definedName>
    <definedName name="District" hidden="1">[38]Data!#REF!</definedName>
    <definedName name="DLcost1">[40]PipeLineWork!$O$73</definedName>
    <definedName name="DLCost2" hidden="1">[40]PipeLineWork!$O$139</definedName>
    <definedName name="DLCost3" hidden="1">[40]PipeLineWork!$O$205</definedName>
    <definedName name="DLCost4" hidden="1">[40]PipeLineWork!$O$271</definedName>
    <definedName name="DLCost5" hidden="1">[40]PipeLineWork!$O$337</definedName>
    <definedName name="DLCost6" hidden="1">[40]PipeLineWork!$O$403</definedName>
    <definedName name="dwstype">[41]ref!$J$3:$J$7</definedName>
    <definedName name="enam">[8]MatCol!$K$81</definedName>
    <definedName name="EW_pipe_Bidder">[42]TRANS_dist_pipework_Contractor!$B$7:$R$17</definedName>
    <definedName name="EWamtDL">SUMIF([8]pipeline!A2:A26,"&gt;0",[8]pipeline!A2:A26)</definedName>
    <definedName name="EWcostDL1">[40]PipeLineWork!$O$9</definedName>
    <definedName name="EWcostDL2" hidden="1">[40]PipeLineWork!$O$75</definedName>
    <definedName name="EWcostDL3" hidden="1">[40]PipeLineWork!$O$141</definedName>
    <definedName name="EWcostDL4" hidden="1">[40]PipeLineWork!$O$207</definedName>
    <definedName name="EWcostDL5" hidden="1">[40]PipeLineWork!$O$273</definedName>
    <definedName name="EWcostDL6" hidden="1">[40]PipeLineWork!$O$339</definedName>
    <definedName name="ff" localSheetId="0" hidden="1">[31]DRates!#REF!</definedName>
    <definedName name="ff" hidden="1">[31]DRates!#REF!</definedName>
    <definedName name="FFFF" hidden="1">[1]PipeDesign!$D$25:$D$26</definedName>
    <definedName name="fffff" localSheetId="0" hidden="1">[31]DRates!#REF!</definedName>
    <definedName name="fffff" hidden="1">[31]DRates!#REF!</definedName>
    <definedName name="Fittings" localSheetId="0">#REF!</definedName>
    <definedName name="Fittings">#REF!</definedName>
    <definedName name="FitWt">[40]Fittings!$W$162</definedName>
    <definedName name="frtii" localSheetId="0" hidden="1">'[29]FRT 1'!#REF!</definedName>
    <definedName name="frtii" hidden="1">'[29]FRT 1'!#REF!</definedName>
    <definedName name="fuel">[8]MatCol!$K$111</definedName>
    <definedName name="FY" localSheetId="0" hidden="1">[38]Data!#REF!</definedName>
    <definedName name="FY" hidden="1">[38]Data!#REF!</definedName>
    <definedName name="g_kfn___sf" localSheetId="0">#REF!</definedName>
    <definedName name="g_kfn___sf">#REF!</definedName>
    <definedName name="gg" localSheetId="0" hidden="1">[31]DRates!#REF!</definedName>
    <definedName name="gg" hidden="1">[31]DRates!#REF!</definedName>
    <definedName name="GI" localSheetId="0">#REF!</definedName>
    <definedName name="GI">#REF!</definedName>
    <definedName name="GI_Pipes" localSheetId="0">#REF!</definedName>
    <definedName name="GI_Pipes">#REF!</definedName>
    <definedName name="gips">[8]MatCol!$K$69</definedName>
    <definedName name="gpw">[8]MatCol!$K$43</definedName>
    <definedName name="grav">[8]MatCol!$K$129</definedName>
    <definedName name="gril" localSheetId="0" hidden="1">[31]DRates!#REF!</definedName>
    <definedName name="gril" hidden="1">[31]DRates!#REF!</definedName>
    <definedName name="HDP" localSheetId="0">#REF!</definedName>
    <definedName name="HDP">#REF!</definedName>
    <definedName name="HDP_Pipes" localSheetId="0">#REF!</definedName>
    <definedName name="HDP_Pipes">#REF!</definedName>
    <definedName name="hh" localSheetId="0" hidden="1">#REF!</definedName>
    <definedName name="hh" hidden="1">#REF!</definedName>
    <definedName name="ImpAg">[40]CheckList!$E$22</definedName>
    <definedName name="Insurance" localSheetId="0">#REF!</definedName>
    <definedName name="Insurance">#REF!</definedName>
    <definedName name="Insurance1" localSheetId="0">#REF!</definedName>
    <definedName name="Insurance1">#REF!</definedName>
    <definedName name="Insurance2" localSheetId="0">#REF!</definedName>
    <definedName name="Insurance2">#REF!</definedName>
    <definedName name="ISA40x6" localSheetId="0" hidden="1">[31]DRates!#REF!</definedName>
    <definedName name="ISA40x6" hidden="1">[31]DRates!#REF!</definedName>
    <definedName name="ItemsE" hidden="1">'[43]Control Panel'!$C$15:$C$64</definedName>
    <definedName name="ItmsPre" hidden="1">'[44]CONTROL PANEL'!$C$51:$C$63</definedName>
    <definedName name="Jhook" localSheetId="0" hidden="1">[31]DRates!#REF!</definedName>
    <definedName name="Jhook" hidden="1">[31]DRates!#REF!</definedName>
    <definedName name="jj" localSheetId="0" hidden="1">[31]DRates!#REF!</definedName>
    <definedName name="jj" hidden="1">[31]DRates!#REF!</definedName>
    <definedName name="kalikot" localSheetId="0">'[34]od-id'!$A$2:$IV$2,'[34]od-id'!#REF!</definedName>
    <definedName name="kalikot">'[34]od-id'!$A$2:$IV$2,'[34]od-id'!#REF!</definedName>
    <definedName name="kkk" localSheetId="0" hidden="1">'[29]FRT 1'!#REF!</definedName>
    <definedName name="kkk" hidden="1">'[29]FRT 1'!#REF!</definedName>
    <definedName name="L_1">[45]SedTank!$B$5</definedName>
    <definedName name="labmatrate">[45]LabMatRate!$C$7:$E$269</definedName>
    <definedName name="limcount" hidden="1">1</definedName>
    <definedName name="llll" localSheetId="0" hidden="1">[31]DRates!#REF!</definedName>
    <definedName name="llll" hidden="1">[31]DRates!#REF!</definedName>
    <definedName name="M">#N/A</definedName>
    <definedName name="Madar2" localSheetId="0" hidden="1">'[28]FRT 1'!#REF!</definedName>
    <definedName name="Madar2" hidden="1">'[28]FRT 1'!#REF!</definedName>
    <definedName name="MWmesh">[9]MatCol!$K$51</definedName>
    <definedName name="N">#N/A</definedName>
    <definedName name="Nail">[9]MatCol!$K$93</definedName>
    <definedName name="NewCon" localSheetId="0">#REF!</definedName>
    <definedName name="NewCon">#REF!</definedName>
    <definedName name="NewCon1" localSheetId="0">#REF!</definedName>
    <definedName name="NewCon1">#REF!</definedName>
    <definedName name="NewCon2" localSheetId="0">#REF!</definedName>
    <definedName name="NewCon2">#REF!</definedName>
    <definedName name="NewCon3" localSheetId="0">#REF!</definedName>
    <definedName name="NewCon3">#REF!</definedName>
    <definedName name="NewCon4" localSheetId="0">#REF!</definedName>
    <definedName name="NewCon4">#REF!</definedName>
    <definedName name="NewCon5" localSheetId="0">#REF!</definedName>
    <definedName name="NewCon5">#REF!</definedName>
    <definedName name="NewCon6" localSheetId="0">#REF!</definedName>
    <definedName name="NewCon6">#REF!</definedName>
    <definedName name="NewCon7" localSheetId="0">#REF!</definedName>
    <definedName name="NewCon7">#REF!</definedName>
    <definedName name="NewCon8" localSheetId="0">#REF!</definedName>
    <definedName name="NewCon8">#REF!</definedName>
    <definedName name="NewCon9" localSheetId="0">#REF!</definedName>
    <definedName name="NewCon9">#REF!</definedName>
    <definedName name="nhg" localSheetId="0" hidden="1">#REF!</definedName>
    <definedName name="nhg" hidden="1">#REF!</definedName>
    <definedName name="nn" localSheetId="0" hidden="1">#REF!</definedName>
    <definedName name="nn" hidden="1">#REF!</definedName>
    <definedName name="ntbt" localSheetId="0" hidden="1">[31]DRates!#REF!</definedName>
    <definedName name="ntbt" hidden="1">[31]DRates!#REF!</definedName>
    <definedName name="OPCi" localSheetId="0" hidden="1">[31]DRates!#REF!</definedName>
    <definedName name="OPCi" hidden="1">[31]DRates!#REF!</definedName>
    <definedName name="OPCn">[9]MatCol!$K$20</definedName>
    <definedName name="panch" localSheetId="0">'[34]od-id'!$2:$2,'[34]od-id'!#REF!</definedName>
    <definedName name="panch">'[34]od-id'!$2:$2,'[34]od-id'!#REF!</definedName>
    <definedName name="PCost1">[5]PipeList!$G$119</definedName>
    <definedName name="PCost2" hidden="1">[5]PipeList!$I$119</definedName>
    <definedName name="PCost3" hidden="1">[5]PipeList!$K$119</definedName>
    <definedName name="PCost4" hidden="1">[5]PipeList!$M$119</definedName>
    <definedName name="PCost5" hidden="1">[5]PipeList!$O$119</definedName>
    <definedName name="PCost6" hidden="1">[5]PipeList!$Q$119</definedName>
    <definedName name="phase">[41]ref!$K$3:$K$5</definedName>
    <definedName name="pipe_Supp_laying_Bidder">[42]TRANS_dist_pipework_Contractor!$A$21:$R$66</definedName>
    <definedName name="pipeex" localSheetId="0">#REF!</definedName>
    <definedName name="pipeex">#REF!</definedName>
    <definedName name="pipemarkercost">'[46]Major Crossing Pipe marker'!$L$117</definedName>
    <definedName name="PLAMT">SUMIF([9]pipeline!A1048515:A1048576,"&gt;0",[9]pipeline!A1048515:A1048576)</definedName>
    <definedName name="PLen1">[5]PipeList!$G$117</definedName>
    <definedName name="PLen2" hidden="1">[5]PipeList!$I$117</definedName>
    <definedName name="PLen3" hidden="1">[5]PipeList!$K$117</definedName>
    <definedName name="PLen4" hidden="1">[5]PipeList!$M$117</definedName>
    <definedName name="PLen5" hidden="1">[5]PipeList!$O$117</definedName>
    <definedName name="PLen6" hidden="1">[5]PipeList!$Q$117</definedName>
    <definedName name="Pnam" hidden="1">[1]CheckList!$E$5</definedName>
    <definedName name="port" localSheetId="0">#REF!</definedName>
    <definedName name="port">#REF!</definedName>
    <definedName name="pppppp" localSheetId="0" hidden="1">[33]DRates!#REF!</definedName>
    <definedName name="pppppp" hidden="1">[33]DRates!#REF!</definedName>
    <definedName name="prim">[9]MatCol!$K$78</definedName>
    <definedName name="_xlnm.Print_Area" localSheetId="0">components!$A$1:$S$37</definedName>
    <definedName name="_xlnm.Print_Area" localSheetId="2">'नीति ३ '!$A$1:$S$231</definedName>
    <definedName name="_xlnm.Print_Titles" localSheetId="2">'नीति ३ '!$11:$13</definedName>
    <definedName name="_xlnm.Print_Titles" localSheetId="1">'नीति फारम २'!$19:$21</definedName>
    <definedName name="ptype">[41]ref!$I$3:$I$5</definedName>
    <definedName name="Q_AppTrack">[42]F_AppTrack!$B$26:$G$32</definedName>
    <definedName name="Q_AVC">'[42]F_Box Sum'!$A$109:$P$116</definedName>
    <definedName name="Q_Drain">[42]F_Drain!$B$12:$L$88</definedName>
    <definedName name="Q_GHouse_civil">'[42]F_Guard House'!$B$7:$L$244</definedName>
    <definedName name="Q_GHouse_ele">'[42]F_Guard House'!$B$266:$L$279</definedName>
    <definedName name="Q_GHouse_Fur">'[42]F_Guard House'!$B$282:$L$286</definedName>
    <definedName name="Q_GHouse_ST">'[42]F_Guard House'!$B$344:$L$362</definedName>
    <definedName name="Q_Grit">'[42]F_Grit Chamber'!$B$47:$L$79</definedName>
    <definedName name="Q_HMB">[42]F_Treatment!$B$88:$L$135</definedName>
    <definedName name="Q_HRF">[42]F_Treatment!$B$202:$L$237</definedName>
    <definedName name="Q_Intake">[42]F_Intake!$B$4:$L$75</definedName>
    <definedName name="Q_JVC">'[42]F_Box Sum'!$A$90:$P$97</definedName>
    <definedName name="Q_MajCross">'[42]Major Cross'!$B$136:$L$144</definedName>
    <definedName name="Q_pipe_WUC">[42]Earhwork_pipe_WUC!$B$20:$S$58</definedName>
    <definedName name="Q_PublicToilet">'[42]F_Public Toilet'!$B$332:$L$373</definedName>
    <definedName name="Q_RC_TRAN_SM">[42]SCross!$B$4:$G$10</definedName>
    <definedName name="Q_reservoir_VC">[42]sum_F_RVT_ALL!$A$36:$O$43</definedName>
    <definedName name="Q_SD_BOU">[42]F_Treatment!$B$242:$L$268</definedName>
    <definedName name="Q_ST">[42]F_Treatment!$B$139:$L$197</definedName>
    <definedName name="Q_thrust_block_total">[42]Misc!$B$59:$U$63</definedName>
    <definedName name="Q_treatment">[42]BOQ!$A$11:$BD$400</definedName>
    <definedName name="Q_WVC">'[42]F_Box Sum'!$A$100:$P$107</definedName>
    <definedName name="QQ" localSheetId="0" hidden="1">#REF!</definedName>
    <definedName name="QQ" hidden="1">#REF!</definedName>
    <definedName name="QQQ" localSheetId="0" hidden="1">[31]DRates!#REF!</definedName>
    <definedName name="QQQ" hidden="1">[31]DRates!#REF!</definedName>
    <definedName name="QQQQ" localSheetId="0" hidden="1">[30]RtAn!#REF!</definedName>
    <definedName name="QQQQ" hidden="1">[30]RtAn!#REF!</definedName>
    <definedName name="ramro" localSheetId="0" hidden="1">'[28]FRT 1'!#REF!</definedName>
    <definedName name="ramro" hidden="1">'[28]FRT 1'!#REF!</definedName>
    <definedName name="RATE" localSheetId="0">#REF!</definedName>
    <definedName name="RATE">#REF!</definedName>
    <definedName name="rBdgtHd" hidden="1">'[44]CONTROL PANEL'!$C$20:$C$45</definedName>
    <definedName name="rDBSD1">[5]PipeDesign!$A$16:$AA$32</definedName>
    <definedName name="rDBSD2" hidden="1">[5]PipeDesign!$A$37:$AA$43</definedName>
    <definedName name="rDBSD3" hidden="1">[5]PipeDesign!$A$51:$AA$56</definedName>
    <definedName name="rDBSD4" hidden="1">[5]PipeDesign!$A$61:$AA$77</definedName>
    <definedName name="rDBSD5" hidden="1">[5]PipeDesign!$A$83:$AA$93</definedName>
    <definedName name="rDBSD6" hidden="1">[5]PipeDesign!$A$100:$AA$128</definedName>
    <definedName name="rDBST1">[5]PipeDesign!$A$10:$AA$15</definedName>
    <definedName name="rDBST2" hidden="1">[5]PipeDesign!$A$34:$AA$36</definedName>
    <definedName name="rDBST3" hidden="1">[5]PipeDesign!$A$45:$AA$50</definedName>
    <definedName name="rDBST4" hidden="1">[5]PipeDesign!$A$58:$AA$60</definedName>
    <definedName name="rDBST5" hidden="1">[5]PipeDesign!$A$79:$AA$82</definedName>
    <definedName name="rDBST6" hidden="1">[5]PipeDesign!$A$95:$AA$99</definedName>
    <definedName name="rDCDL1">[5]PipeDesign!$M$17:$M$32</definedName>
    <definedName name="rDCDL2" hidden="1">[5]PipeDesign!$M$38:$M$43</definedName>
    <definedName name="rDCDL3" hidden="1">[5]PipeDesign!$M$52:$M$56</definedName>
    <definedName name="rDCDL4" hidden="1">[5]PipeDesign!$M$62:$M$77</definedName>
    <definedName name="rDCDL5" hidden="1">[5]PipeDesign!$M$84:$M$93</definedName>
    <definedName name="rDCDL6" hidden="1">[5]PipeDesign!$M$101:$M$128</definedName>
    <definedName name="rDCTL1">[5]PipeDesign!$M$11:$M$15</definedName>
    <definedName name="rDCTL2" hidden="1">[5]PipeDesign!$M$35:$M$36</definedName>
    <definedName name="rDCTL3" hidden="1">[5]PipeDesign!$M$46:$M$50</definedName>
    <definedName name="rDCTL4" hidden="1">[5]PipeDesign!$M$59:$M$60</definedName>
    <definedName name="rDCTL5" hidden="1">[5]PipeDesign!$M$80:$M$82</definedName>
    <definedName name="rDCTL6" hidden="1">[5]PipeDesign!$M$96:$M$99</definedName>
    <definedName name="rDistr" hidden="1">'[44]CONTROL PANEL'!$C$357:$C$431</definedName>
    <definedName name="RedOx" localSheetId="0" hidden="1">[31]DRates!#REF!</definedName>
    <definedName name="RedOx" hidden="1">[31]DRates!#REF!</definedName>
    <definedName name="reservoir_tank_bound">[42]sum_F_RVT_ALL!$A$5:$U$32</definedName>
    <definedName name="rLDL1">[5]PipeDesign!$D$17:$D$32</definedName>
    <definedName name="rLDL2" hidden="1">[5]PipeDesign!$D$38:$D$43</definedName>
    <definedName name="rLDL3" hidden="1">[5]PipeDesign!$D$52:$D$56</definedName>
    <definedName name="rLDL4" hidden="1">[5]PipeDesign!$D$62:$D$77</definedName>
    <definedName name="rLDL5" hidden="1">[5]PipeDesign!$D$84:$D$93</definedName>
    <definedName name="rLDL6" hidden="1">[5]PipeDesign!$D$101:$D$128</definedName>
    <definedName name="rLTL1">[5]PipeDesign!$D$11:$D$15</definedName>
    <definedName name="rLTL2" hidden="1">[5]PipeDesign!$D$35:$D$36</definedName>
    <definedName name="rLTL3" hidden="1">[5]PipeDesign!$D$46:$D$50</definedName>
    <definedName name="rLTL4" hidden="1">[5]PipeDesign!$D$59:$D$60</definedName>
    <definedName name="rLTL5" hidden="1">[5]PipeDesign!$D$80:$D$82</definedName>
    <definedName name="rLTL6" hidden="1">[5]PipeDesign!$D$96:$D$99</definedName>
    <definedName name="rPrjList1" localSheetId="0" hidden="1">[38]Data!#REF!</definedName>
    <definedName name="rPrjList1" hidden="1">[38]Data!#REF!</definedName>
    <definedName name="rPrjList11" localSheetId="0" hidden="1">[38]Data!#REF!</definedName>
    <definedName name="rPrjList11" hidden="1">[38]Data!#REF!</definedName>
    <definedName name="rRtAn" hidden="1">[30]RtAn!$A$7:$O$317</definedName>
    <definedName name="rrtt" localSheetId="0" hidden="1">[47]DRates!#REF!</definedName>
    <definedName name="rrtt" hidden="1">[47]DRates!#REF!</definedName>
    <definedName name="sal">[9]MatCol!$K$118</definedName>
    <definedName name="sand">[9]MatCol!$K$124</definedName>
    <definedName name="SchNames">[5]CheckList!$B$33:$H$40</definedName>
    <definedName name="SchNmPL">VLOOKUP([9]pipeline!XFD1,SchNames,2,FALSE)</definedName>
    <definedName name="ScNo" localSheetId="0">#REF!+1</definedName>
    <definedName name="ScNo">#REF!+1</definedName>
    <definedName name="semi" localSheetId="0">#REF!</definedName>
    <definedName name="semi">#REF!</definedName>
    <definedName name="sencount" hidden="1">1</definedName>
    <definedName name="skil" localSheetId="0">#REF!</definedName>
    <definedName name="skil">#REF!</definedName>
    <definedName name="SMcriteria" localSheetId="0" hidden="1">[48]Data!#REF!</definedName>
    <definedName name="SMcriteria" hidden="1">[48]Data!#REF!</definedName>
    <definedName name="Snam1">[5]PFdata!$C$36:$F$37</definedName>
    <definedName name="Snam10">[5]PFdata!$C$63:$F$64</definedName>
    <definedName name="Snam11">[5]PFdata!$C$66:$F$67</definedName>
    <definedName name="Snam12">[5]PFdata!$C$69:$F$70</definedName>
    <definedName name="Snam13">[5]PFdata!$C$72:$F$73</definedName>
    <definedName name="Snam14">[5]PFdata!$C$75:$F$76</definedName>
    <definedName name="Snam15">[5]PFdata!$C$78:$F$79</definedName>
    <definedName name="Snam16">[5]PFdata!$C$81:$F$82</definedName>
    <definedName name="Snam2">[5]PFdata!$C$39:$F$40</definedName>
    <definedName name="Snam3">[5]PFdata!$C$42:$F$43</definedName>
    <definedName name="Snam4">[5]PFdata!$C$45:$F$46</definedName>
    <definedName name="Snam5">[5]PFdata!$C$48:$F$49</definedName>
    <definedName name="Snam6">[5]PFdata!$C$51:$F$52</definedName>
    <definedName name="Snam7">[5]PFdata!$C$54:$F$55</definedName>
    <definedName name="Snam8">[5]PFdata!$C$57:$F$58</definedName>
    <definedName name="Snam9">[5]PFdata!$C$60:$F$61</definedName>
    <definedName name="snow">[9]MatCol!$K$72</definedName>
    <definedName name="ss" localSheetId="0" hidden="1">[31]DRates!#REF!</definedName>
    <definedName name="ss" hidden="1">[31]DRates!#REF!</definedName>
    <definedName name="ssss" localSheetId="0" hidden="1">[31]DRates!#REF!</definedName>
    <definedName name="ssss" hidden="1">[31]DRates!#REF!</definedName>
    <definedName name="ssssss" localSheetId="0" hidden="1">[31]DRates!#REF!</definedName>
    <definedName name="ssssss" hidden="1">[31]DRates!#REF!</definedName>
    <definedName name="sssssss" localSheetId="0" hidden="1">[31]DRates!#REF!</definedName>
    <definedName name="sssssss" hidden="1">[31]DRates!#REF!</definedName>
    <definedName name="StatRem" localSheetId="0" hidden="1">[38]Data!#REF!</definedName>
    <definedName name="StatRem" hidden="1">[38]Data!#REF!</definedName>
    <definedName name="stone" localSheetId="0" hidden="1">[33]DRates!#REF!</definedName>
    <definedName name="stone" hidden="1">[33]DRates!#REF!</definedName>
    <definedName name="stream_minor_SA_9">[42]SCross!$B$91:$G$97</definedName>
    <definedName name="SumAMT">SUMIF([9]Summary66_67!A$10:A$87,"&gt;0",[9]Summary66_67!A$10:A$87)</definedName>
    <definedName name="table" localSheetId="0">#REF!</definedName>
    <definedName name="table">#REF!</definedName>
    <definedName name="taea" localSheetId="0">#REF!</definedName>
    <definedName name="taea">#REF!</definedName>
    <definedName name="tagr" localSheetId="0">#REF!</definedName>
    <definedName name="tagr">#REF!</definedName>
    <definedName name="tame" localSheetId="0">#REF!</definedName>
    <definedName name="tame">#REF!</definedName>
    <definedName name="tibrikot" localSheetId="0" hidden="1">'[28]FRT 1'!#REF!</definedName>
    <definedName name="tibrikot" hidden="1">'[28]FRT 1'!#REF!</definedName>
    <definedName name="TIPICAL" localSheetId="0">#REF!</definedName>
    <definedName name="TIPICAL">#REF!</definedName>
    <definedName name="TLcost1">[5]PipeLineWork!$I$73</definedName>
    <definedName name="TLCost2" hidden="1">[5]PipeLineWork!$I$139</definedName>
    <definedName name="TLCost3" hidden="1">[5]PipeLineWork!$I$205</definedName>
    <definedName name="TLCost4" hidden="1">[5]PipeLineWork!$I$271</definedName>
    <definedName name="TLCost5" hidden="1">[5]PipeLineWork!$I$337</definedName>
    <definedName name="TLCost6" hidden="1">[5]PipeLineWork!$I$403</definedName>
    <definedName name="tptptp" localSheetId="0">#REF!</definedName>
    <definedName name="tptptp">#REF!</definedName>
    <definedName name="TransRate" localSheetId="0" hidden="1">[49]MatCol!#REF!</definedName>
    <definedName name="TransRate" hidden="1">[49]MatCol!#REF!</definedName>
    <definedName name="tuea" localSheetId="0">#REF!</definedName>
    <definedName name="tuea">#REF!</definedName>
    <definedName name="tugr" localSheetId="0">#REF!</definedName>
    <definedName name="tugr">#REF!</definedName>
    <definedName name="tume" localSheetId="0">#REF!</definedName>
    <definedName name="tume">#REF!</definedName>
    <definedName name="unsk" localSheetId="0">#REF!</definedName>
    <definedName name="unsk">#REF!</definedName>
    <definedName name="uu" localSheetId="0" hidden="1">'[29]FRT 1'!#REF!</definedName>
    <definedName name="uu" hidden="1">'[29]FRT 1'!#REF!</definedName>
    <definedName name="uuuuuuu" localSheetId="0" hidden="1">'[29]FRT 1'!#REF!</definedName>
    <definedName name="uuuuuuu" hidden="1">'[29]FRT 1'!#REF!</definedName>
    <definedName name="VBox_Table" localSheetId="0">#REF!</definedName>
    <definedName name="VBox_Table">#REF!</definedName>
    <definedName name="w" localSheetId="0" hidden="1">#REF!</definedName>
    <definedName name="w" hidden="1">#REF!</definedName>
    <definedName name="w_1">[50]SedTank!$B$4</definedName>
    <definedName name="w_2">[50]SedTank!$K$3</definedName>
    <definedName name="wn" localSheetId="0">#REF!</definedName>
    <definedName name="wn">#REF!</definedName>
    <definedName name="wood" localSheetId="0">#REF!</definedName>
    <definedName name="wood">#REF!</definedName>
    <definedName name="www" localSheetId="0" hidden="1">[31]DRates!#REF!</definedName>
    <definedName name="www" hidden="1">[31]DRates!#REF!</definedName>
    <definedName name="wwwwww" localSheetId="0" hidden="1">[31]DRates!#REF!</definedName>
    <definedName name="wwwwww" hidden="1">[31]DRates!#REF!</definedName>
    <definedName name="x_1">[50]SedTank!$K$4</definedName>
    <definedName name="yyy" localSheetId="0" hidden="1">[31]DRates!#REF!</definedName>
    <definedName name="yyy" hidden="1">[31]DRates!#REF!</definedName>
    <definedName name="zzz" localSheetId="0" hidden="1">[31]DRates!#REF!</definedName>
    <definedName name="zzz" hidden="1">[31]DRates!#REF!</definedName>
    <definedName name="बब" localSheetId="0" hidden="1">#REF!</definedName>
    <definedName name="बब" hidden="1">#REF!</definedName>
    <definedName name="मममम" localSheetId="0" hidden="1">[38]Data!#REF!</definedName>
    <definedName name="मममम" hidden="1">[38]Data!#REF!</definedName>
  </definedNames>
  <calcPr calcId="124519"/>
</workbook>
</file>

<file path=xl/calcChain.xml><?xml version="1.0" encoding="utf-8"?>
<calcChain xmlns="http://schemas.openxmlformats.org/spreadsheetml/2006/main">
  <c r="O202" i="5"/>
  <c r="E202"/>
  <c r="E201"/>
  <c r="E200"/>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3"/>
  <c r="H202"/>
  <c r="H199"/>
  <c r="H200"/>
  <c r="H201"/>
  <c r="H174"/>
  <c r="H175"/>
  <c r="H176"/>
  <c r="H177"/>
  <c r="H178"/>
  <c r="H179"/>
  <c r="H180"/>
  <c r="H181"/>
  <c r="H182"/>
  <c r="H183"/>
  <c r="H184"/>
  <c r="H185"/>
  <c r="H186"/>
  <c r="H187"/>
  <c r="H188"/>
  <c r="H189"/>
  <c r="H190"/>
  <c r="H191"/>
  <c r="H192"/>
  <c r="H193"/>
  <c r="H194"/>
  <c r="H195"/>
  <c r="H196"/>
  <c r="H197"/>
  <c r="H198"/>
  <c r="H173"/>
  <c r="H171"/>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24"/>
  <c r="S58"/>
  <c r="D18" i="4" l="1"/>
  <c r="R35" l="1"/>
  <c r="R31"/>
  <c r="S31" s="1"/>
  <c r="R17"/>
  <c r="M28" i="5"/>
  <c r="S16" i="4" s="1"/>
  <c r="M51" i="5"/>
  <c r="S15" i="4" s="1"/>
  <c r="S14"/>
  <c r="M152" i="5"/>
  <c r="R13" i="4"/>
  <c r="S13" s="1"/>
  <c r="R12"/>
  <c r="S12" s="1"/>
  <c r="R11"/>
  <c r="D25"/>
  <c r="D29" s="1"/>
  <c r="S36"/>
  <c r="D35"/>
  <c r="S34"/>
  <c r="D32"/>
  <c r="R27"/>
  <c r="S27" s="1"/>
  <c r="R26"/>
  <c r="S26" s="1"/>
  <c r="R25"/>
  <c r="S24"/>
  <c r="Q23"/>
  <c r="P23"/>
  <c r="O23"/>
  <c r="N23"/>
  <c r="M23"/>
  <c r="L23"/>
  <c r="K23"/>
  <c r="J23"/>
  <c r="I23"/>
  <c r="H23"/>
  <c r="G23"/>
  <c r="F23"/>
  <c r="E23"/>
  <c r="D23"/>
  <c r="S22"/>
  <c r="S21"/>
  <c r="S20"/>
  <c r="R23"/>
  <c r="Q18"/>
  <c r="P18"/>
  <c r="O18"/>
  <c r="O37" s="1"/>
  <c r="N18"/>
  <c r="M18"/>
  <c r="L18"/>
  <c r="K18"/>
  <c r="J18"/>
  <c r="I18"/>
  <c r="I37" s="1"/>
  <c r="H18"/>
  <c r="G18"/>
  <c r="F18"/>
  <c r="E18"/>
  <c r="R10"/>
  <c r="S10" s="1"/>
  <c r="H37" l="1"/>
  <c r="R29"/>
  <c r="S29" s="1"/>
  <c r="S17"/>
  <c r="S23"/>
  <c r="E37"/>
  <c r="K37"/>
  <c r="Q37"/>
  <c r="J37"/>
  <c r="P37"/>
  <c r="N37"/>
  <c r="R18"/>
  <c r="G37"/>
  <c r="M37"/>
  <c r="F37"/>
  <c r="L37"/>
  <c r="R32"/>
  <c r="S32" s="1"/>
  <c r="D37"/>
  <c r="S35"/>
  <c r="S25"/>
  <c r="S30"/>
  <c r="R37" l="1"/>
  <c r="S37" s="1"/>
  <c r="S18"/>
  <c r="S54" i="5" l="1"/>
  <c r="S48"/>
  <c r="L197"/>
  <c r="L196"/>
  <c r="L195"/>
  <c r="L194"/>
  <c r="L192"/>
  <c r="L188"/>
  <c r="L187"/>
  <c r="L186"/>
  <c r="L185"/>
  <c r="L184"/>
  <c r="L183"/>
  <c r="L182"/>
  <c r="L181"/>
  <c r="L180"/>
  <c r="L179"/>
  <c r="L178"/>
  <c r="L177"/>
  <c r="L176"/>
  <c r="L175"/>
  <c r="L174"/>
  <c r="L169"/>
  <c r="L159"/>
  <c r="L156"/>
  <c r="L155"/>
  <c r="L154"/>
  <c r="L153"/>
  <c r="L150"/>
  <c r="L145"/>
  <c r="L144"/>
  <c r="L138"/>
  <c r="L137"/>
  <c r="L133"/>
  <c r="L126"/>
  <c r="L123"/>
  <c r="L119"/>
  <c r="L115"/>
  <c r="L107"/>
  <c r="L106"/>
  <c r="L105"/>
  <c r="L103"/>
  <c r="L98"/>
  <c r="L96"/>
  <c r="L89"/>
  <c r="L82"/>
  <c r="L73"/>
  <c r="L63"/>
  <c r="L62"/>
  <c r="L57"/>
  <c r="L56"/>
  <c r="L55"/>
  <c r="L54"/>
  <c r="L48"/>
  <c r="L40"/>
  <c r="L37"/>
  <c r="L33"/>
  <c r="L32"/>
  <c r="L31"/>
  <c r="L24"/>
  <c r="H172"/>
  <c r="I199"/>
  <c r="I202" s="1"/>
  <c r="S175" l="1"/>
  <c r="S176"/>
  <c r="S177"/>
  <c r="S178"/>
  <c r="S179"/>
  <c r="S180"/>
  <c r="S181"/>
  <c r="S182"/>
  <c r="S183"/>
  <c r="S184"/>
  <c r="S185"/>
  <c r="S186"/>
  <c r="S187"/>
  <c r="S188"/>
  <c r="S189"/>
  <c r="S190"/>
  <c r="S191"/>
  <c r="S192"/>
  <c r="S193"/>
  <c r="S194"/>
  <c r="S195"/>
  <c r="S196"/>
  <c r="S197"/>
  <c r="S198"/>
  <c r="S174"/>
  <c r="P174"/>
  <c r="S169"/>
  <c r="P169"/>
  <c r="S159"/>
  <c r="P159"/>
  <c r="O159"/>
  <c r="S155"/>
  <c r="P155"/>
  <c r="S154"/>
  <c r="P154"/>
  <c r="O154"/>
  <c r="S153"/>
  <c r="P153"/>
  <c r="O153"/>
  <c r="P150"/>
  <c r="S150"/>
  <c r="S145"/>
  <c r="P145"/>
  <c r="O145"/>
  <c r="S144"/>
  <c r="P144"/>
  <c r="O144"/>
  <c r="S138"/>
  <c r="P138"/>
  <c r="O138"/>
  <c r="S137"/>
  <c r="P137"/>
  <c r="O137"/>
  <c r="S133"/>
  <c r="P133"/>
  <c r="O133"/>
  <c r="S126"/>
  <c r="P126"/>
  <c r="O126"/>
  <c r="S123"/>
  <c r="P123"/>
  <c r="S119"/>
  <c r="P119"/>
  <c r="S115"/>
  <c r="P115"/>
  <c r="P106"/>
  <c r="S106"/>
  <c r="P107"/>
  <c r="S107"/>
  <c r="S105"/>
  <c r="P105"/>
  <c r="S103"/>
  <c r="P103"/>
  <c r="S98"/>
  <c r="P98"/>
  <c r="S96"/>
  <c r="P96"/>
  <c r="S89"/>
  <c r="P89"/>
  <c r="S82"/>
  <c r="P82"/>
  <c r="S73"/>
  <c r="P73"/>
  <c r="P63"/>
  <c r="S63" s="1"/>
  <c r="S62"/>
  <c r="P62"/>
  <c r="S55"/>
  <c r="S56"/>
  <c r="S57"/>
  <c r="P56"/>
  <c r="P55"/>
  <c r="S40"/>
  <c r="S37"/>
  <c r="R37" s="1"/>
  <c r="P37"/>
  <c r="S31"/>
  <c r="S33"/>
  <c r="S32"/>
  <c r="P32"/>
  <c r="P24"/>
  <c r="N15" i="6" l="1"/>
  <c r="M12"/>
  <c r="L202" i="5"/>
  <c r="O201"/>
  <c r="N201"/>
  <c r="L201"/>
  <c r="O200"/>
  <c r="N200"/>
  <c r="L200"/>
  <c r="F200"/>
  <c r="D200"/>
  <c r="F199"/>
  <c r="D199"/>
  <c r="O198"/>
  <c r="N198"/>
  <c r="L198"/>
  <c r="O197"/>
  <c r="N197"/>
  <c r="O196"/>
  <c r="N196"/>
  <c r="O195"/>
  <c r="N195"/>
  <c r="O194"/>
  <c r="N194"/>
  <c r="O193"/>
  <c r="N193"/>
  <c r="L193"/>
  <c r="O192"/>
  <c r="N192"/>
  <c r="O191"/>
  <c r="N191"/>
  <c r="L191"/>
  <c r="O190"/>
  <c r="N190"/>
  <c r="L190"/>
  <c r="O189"/>
  <c r="N189"/>
  <c r="L189"/>
  <c r="O188"/>
  <c r="N188"/>
  <c r="O187"/>
  <c r="N187"/>
  <c r="O186"/>
  <c r="N186"/>
  <c r="O185"/>
  <c r="N185"/>
  <c r="O184"/>
  <c r="N184"/>
  <c r="O183"/>
  <c r="N183"/>
  <c r="O182"/>
  <c r="N182"/>
  <c r="O181"/>
  <c r="N181"/>
  <c r="O180"/>
  <c r="N180"/>
  <c r="O179"/>
  <c r="N179"/>
  <c r="O178"/>
  <c r="N178"/>
  <c r="O177"/>
  <c r="N177"/>
  <c r="O176"/>
  <c r="N176"/>
  <c r="V175"/>
  <c r="O175"/>
  <c r="N175"/>
  <c r="O174"/>
  <c r="N174"/>
  <c r="O173"/>
  <c r="N173"/>
  <c r="L173"/>
  <c r="O172"/>
  <c r="N172"/>
  <c r="L172"/>
  <c r="U171"/>
  <c r="S171"/>
  <c r="Q171"/>
  <c r="P199"/>
  <c r="M171"/>
  <c r="K171"/>
  <c r="K199" s="1"/>
  <c r="G199"/>
  <c r="G202" s="1"/>
  <c r="O170"/>
  <c r="N170"/>
  <c r="L170"/>
  <c r="O169"/>
  <c r="N169"/>
  <c r="O168"/>
  <c r="N168"/>
  <c r="L168"/>
  <c r="R167"/>
  <c r="O167"/>
  <c r="N167"/>
  <c r="L167"/>
  <c r="O166"/>
  <c r="N166"/>
  <c r="L166"/>
  <c r="O165"/>
  <c r="N165"/>
  <c r="L165"/>
  <c r="O164"/>
  <c r="N164"/>
  <c r="L164"/>
  <c r="O163"/>
  <c r="N163"/>
  <c r="L163"/>
  <c r="O162"/>
  <c r="N162"/>
  <c r="L162"/>
  <c r="O161"/>
  <c r="N161"/>
  <c r="L161"/>
  <c r="R158"/>
  <c r="O158"/>
  <c r="N158"/>
  <c r="L158"/>
  <c r="O157"/>
  <c r="N157"/>
  <c r="L157"/>
  <c r="R156"/>
  <c r="O156"/>
  <c r="N156"/>
  <c r="R155"/>
  <c r="O155"/>
  <c r="N155"/>
  <c r="O152"/>
  <c r="N152"/>
  <c r="L152"/>
  <c r="O151"/>
  <c r="N151"/>
  <c r="L151"/>
  <c r="O150"/>
  <c r="N150"/>
  <c r="O149"/>
  <c r="N149"/>
  <c r="L149"/>
  <c r="O148"/>
  <c r="N148"/>
  <c r="L148"/>
  <c r="O147"/>
  <c r="N147"/>
  <c r="L147"/>
  <c r="O146"/>
  <c r="N146"/>
  <c r="L146"/>
  <c r="O143"/>
  <c r="N143"/>
  <c r="L143"/>
  <c r="O142"/>
  <c r="N142"/>
  <c r="L142"/>
  <c r="O141"/>
  <c r="N141"/>
  <c r="L141"/>
  <c r="O140"/>
  <c r="N140"/>
  <c r="L140"/>
  <c r="O139"/>
  <c r="N139"/>
  <c r="L139"/>
  <c r="O136"/>
  <c r="N136"/>
  <c r="L136"/>
  <c r="O135"/>
  <c r="N135"/>
  <c r="L135"/>
  <c r="O134"/>
  <c r="N134"/>
  <c r="L134"/>
  <c r="O132"/>
  <c r="N132"/>
  <c r="L132"/>
  <c r="O131"/>
  <c r="N131"/>
  <c r="L131"/>
  <c r="O130"/>
  <c r="N130"/>
  <c r="L130"/>
  <c r="O129"/>
  <c r="N129"/>
  <c r="L129"/>
  <c r="O128"/>
  <c r="N128"/>
  <c r="L128"/>
  <c r="O127"/>
  <c r="N127"/>
  <c r="L127"/>
  <c r="O125"/>
  <c r="N125"/>
  <c r="L125"/>
  <c r="O124"/>
  <c r="N124"/>
  <c r="L124"/>
  <c r="O123"/>
  <c r="O122"/>
  <c r="N122"/>
  <c r="L122"/>
  <c r="O121"/>
  <c r="N121"/>
  <c r="L121"/>
  <c r="O120"/>
  <c r="N120"/>
  <c r="L120"/>
  <c r="O119"/>
  <c r="N119"/>
  <c r="O118"/>
  <c r="N118"/>
  <c r="L118"/>
  <c r="O117"/>
  <c r="N117"/>
  <c r="L117"/>
  <c r="O116"/>
  <c r="N116"/>
  <c r="L116"/>
  <c r="O115"/>
  <c r="O114"/>
  <c r="N114"/>
  <c r="L114"/>
  <c r="O113"/>
  <c r="N113"/>
  <c r="L113"/>
  <c r="O112"/>
  <c r="N112"/>
  <c r="L112"/>
  <c r="O111"/>
  <c r="N111"/>
  <c r="L111"/>
  <c r="O110"/>
  <c r="N110"/>
  <c r="L110"/>
  <c r="O109"/>
  <c r="N109"/>
  <c r="L109"/>
  <c r="O108"/>
  <c r="N108"/>
  <c r="L108"/>
  <c r="O107"/>
  <c r="N107"/>
  <c r="O106"/>
  <c r="N106"/>
  <c r="O105"/>
  <c r="O104"/>
  <c r="N104"/>
  <c r="L104"/>
  <c r="O103"/>
  <c r="N103"/>
  <c r="O102"/>
  <c r="N102"/>
  <c r="L102"/>
  <c r="O101"/>
  <c r="N101"/>
  <c r="L101"/>
  <c r="O100"/>
  <c r="N100"/>
  <c r="L100"/>
  <c r="O99"/>
  <c r="N99"/>
  <c r="L99"/>
  <c r="O98"/>
  <c r="N98"/>
  <c r="O97"/>
  <c r="N97"/>
  <c r="L97"/>
  <c r="O96"/>
  <c r="N96"/>
  <c r="O95"/>
  <c r="N95"/>
  <c r="L95"/>
  <c r="O94"/>
  <c r="N94"/>
  <c r="L94"/>
  <c r="O93"/>
  <c r="N93"/>
  <c r="L93"/>
  <c r="O92"/>
  <c r="N92"/>
  <c r="L92"/>
  <c r="O91"/>
  <c r="N91"/>
  <c r="L91"/>
  <c r="O90"/>
  <c r="N90"/>
  <c r="L90"/>
  <c r="O89"/>
  <c r="N89"/>
  <c r="O88"/>
  <c r="N88"/>
  <c r="L88"/>
  <c r="O87"/>
  <c r="N87"/>
  <c r="L87"/>
  <c r="O86"/>
  <c r="N86"/>
  <c r="L86"/>
  <c r="O85"/>
  <c r="N85"/>
  <c r="L85"/>
  <c r="O84"/>
  <c r="N84"/>
  <c r="L84"/>
  <c r="O83"/>
  <c r="N83"/>
  <c r="L83"/>
  <c r="O82"/>
  <c r="N82"/>
  <c r="O81"/>
  <c r="N81"/>
  <c r="L81"/>
  <c r="O80"/>
  <c r="N80"/>
  <c r="L80"/>
  <c r="O79"/>
  <c r="N79"/>
  <c r="L79"/>
  <c r="O78"/>
  <c r="N78"/>
  <c r="L78"/>
  <c r="O77"/>
  <c r="N77"/>
  <c r="L77"/>
  <c r="O76"/>
  <c r="N76"/>
  <c r="L76"/>
  <c r="O75"/>
  <c r="N75"/>
  <c r="L75"/>
  <c r="O74"/>
  <c r="N74"/>
  <c r="L74"/>
  <c r="O73"/>
  <c r="N73"/>
  <c r="O72"/>
  <c r="N72"/>
  <c r="L72"/>
  <c r="O71"/>
  <c r="N71"/>
  <c r="L71"/>
  <c r="O70"/>
  <c r="N70"/>
  <c r="L70"/>
  <c r="O69"/>
  <c r="N69"/>
  <c r="L69"/>
  <c r="O68"/>
  <c r="N68"/>
  <c r="L68"/>
  <c r="O67"/>
  <c r="N67"/>
  <c r="L67"/>
  <c r="O66"/>
  <c r="N66"/>
  <c r="L66"/>
  <c r="O65"/>
  <c r="N65"/>
  <c r="L65"/>
  <c r="O64"/>
  <c r="N64"/>
  <c r="L64"/>
  <c r="O63"/>
  <c r="N63"/>
  <c r="O62"/>
  <c r="N62"/>
  <c r="O61"/>
  <c r="N61"/>
  <c r="L61"/>
  <c r="O60"/>
  <c r="N60"/>
  <c r="L60"/>
  <c r="O59"/>
  <c r="N59"/>
  <c r="L59"/>
  <c r="O58"/>
  <c r="N58"/>
  <c r="L58"/>
  <c r="R57"/>
  <c r="O57"/>
  <c r="N57"/>
  <c r="O56"/>
  <c r="N56"/>
  <c r="O55"/>
  <c r="N55"/>
  <c r="R54"/>
  <c r="O54"/>
  <c r="N54"/>
  <c r="O53"/>
  <c r="N53"/>
  <c r="L53"/>
  <c r="O52"/>
  <c r="N52"/>
  <c r="L52"/>
  <c r="O51"/>
  <c r="N51"/>
  <c r="L51"/>
  <c r="O50"/>
  <c r="N50"/>
  <c r="L50"/>
  <c r="O49"/>
  <c r="N49"/>
  <c r="L49"/>
  <c r="R48"/>
  <c r="O48"/>
  <c r="N48"/>
  <c r="R47"/>
  <c r="O47"/>
  <c r="N47"/>
  <c r="L47"/>
  <c r="O46"/>
  <c r="N46"/>
  <c r="L46"/>
  <c r="O45"/>
  <c r="N45"/>
  <c r="L45"/>
  <c r="O44"/>
  <c r="N44"/>
  <c r="L44"/>
  <c r="O43"/>
  <c r="N43"/>
  <c r="L43"/>
  <c r="O42"/>
  <c r="N42"/>
  <c r="L42"/>
  <c r="O41"/>
  <c r="N41"/>
  <c r="L41"/>
  <c r="R40"/>
  <c r="O40"/>
  <c r="N40"/>
  <c r="O39"/>
  <c r="N39"/>
  <c r="L39"/>
  <c r="O38"/>
  <c r="N38"/>
  <c r="L38"/>
  <c r="O37"/>
  <c r="N37"/>
  <c r="O36"/>
  <c r="N36"/>
  <c r="L36"/>
  <c r="O35"/>
  <c r="N35"/>
  <c r="L35"/>
  <c r="O34"/>
  <c r="N34"/>
  <c r="L34"/>
  <c r="O33"/>
  <c r="N33"/>
  <c r="O32"/>
  <c r="N32"/>
  <c r="O31"/>
  <c r="N31"/>
  <c r="O30"/>
  <c r="N30"/>
  <c r="L30"/>
  <c r="O29"/>
  <c r="N29"/>
  <c r="L29"/>
  <c r="O28"/>
  <c r="N28"/>
  <c r="L28"/>
  <c r="O27"/>
  <c r="N27"/>
  <c r="L27"/>
  <c r="O26"/>
  <c r="N26"/>
  <c r="L26"/>
  <c r="O25"/>
  <c r="N25"/>
  <c r="L25"/>
  <c r="R24"/>
  <c r="O24"/>
  <c r="N24"/>
  <c r="T23"/>
  <c r="L23"/>
  <c r="L199" l="1"/>
  <c r="L171"/>
  <c r="O171"/>
  <c r="K202"/>
  <c r="N202" s="1"/>
  <c r="N199"/>
  <c r="N171"/>
  <c r="O199" l="1"/>
</calcChain>
</file>

<file path=xl/sharedStrings.xml><?xml version="1.0" encoding="utf-8"?>
<sst xmlns="http://schemas.openxmlformats.org/spreadsheetml/2006/main" count="1892" uniqueCount="405">
  <si>
    <t>भौतिक पूर्वाधार विकास तथा यातायात व्यवस्था मन्त्रालय</t>
  </si>
  <si>
    <t xml:space="preserve">   पूर्वाधार विकास कार्यालय</t>
  </si>
  <si>
    <t>पर्वत</t>
  </si>
  <si>
    <t>क) मुख्य मुख्य क्षेत्रगत वित्तीय विवरण (पुजीगत)</t>
  </si>
  <si>
    <t>(रु हजारमा)</t>
  </si>
  <si>
    <t>क्षेत्र</t>
  </si>
  <si>
    <t>कार्यक्रम</t>
  </si>
  <si>
    <t>विनियोजन बजेट</t>
  </si>
  <si>
    <t>गोरखा</t>
  </si>
  <si>
    <t>कास्की</t>
  </si>
  <si>
    <t>स्याङ्गजा</t>
  </si>
  <si>
    <t>बाग्लुङ्ग</t>
  </si>
  <si>
    <t>लमजुङ्ग</t>
  </si>
  <si>
    <t>नवलपुर</t>
  </si>
  <si>
    <t>तनहुँ</t>
  </si>
  <si>
    <t>मुस्ताङ्ग</t>
  </si>
  <si>
    <t>म्याग्दी</t>
  </si>
  <si>
    <t>मनाङ्ग</t>
  </si>
  <si>
    <t>निर्देशनालय</t>
  </si>
  <si>
    <t>शहरी विकास</t>
  </si>
  <si>
    <t>खर्च</t>
  </si>
  <si>
    <t>खर्च प्रतिशत</t>
  </si>
  <si>
    <t>भौतिक प्रगति (प्रतिशत)</t>
  </si>
  <si>
    <t xml:space="preserve">सडक </t>
  </si>
  <si>
    <t xml:space="preserve">सडक (प्रदेश) </t>
  </si>
  <si>
    <t>एक निर्वाचन क्षेत्र एक सडक</t>
  </si>
  <si>
    <t>प्रादेशिक सडक क वर्ग</t>
  </si>
  <si>
    <t>प्रादेशिक सडक ख वर्ग</t>
  </si>
  <si>
    <t>स्थानिय पूर्वाधार विशेष कार्यक्रम</t>
  </si>
  <si>
    <t>एक निर्वाचन क्षेत्र एक कृषि सडक</t>
  </si>
  <si>
    <t>अन्य सडक निर्माण कार्यक्रम</t>
  </si>
  <si>
    <t>सडक मर्मत सम्भार कार्यक्रम</t>
  </si>
  <si>
    <t>स्थानिय तहको केन्द्र जोड्ने सडक कार्यक्रम</t>
  </si>
  <si>
    <t>आंशिक जम्मा</t>
  </si>
  <si>
    <t xml:space="preserve">सडक (संघ) </t>
  </si>
  <si>
    <t>सम्भावित प्रादेशिक सडकहरू</t>
  </si>
  <si>
    <t>बस्ती विकास कार्यक्रम</t>
  </si>
  <si>
    <t>बैकल्पिक सहायक राजमार्ग विकास कार्यक्रम</t>
  </si>
  <si>
    <t>पुल</t>
  </si>
  <si>
    <t>सडक पुल (प्रदेश)</t>
  </si>
  <si>
    <t>अन्य पुल(प्रदेश)</t>
  </si>
  <si>
    <t>सडक पुल(संघ)</t>
  </si>
  <si>
    <t>झोलुंगे पुल क्षेत्रगत कार्यक्रम(संघ)</t>
  </si>
  <si>
    <t>भवन</t>
  </si>
  <si>
    <t>शहरी विकास तथा भवन निर्माण सम्बन्धी</t>
  </si>
  <si>
    <t>जनता आवास कार्यक्रम</t>
  </si>
  <si>
    <t>अन्य (कम्पोनेन्ट नभएको)</t>
  </si>
  <si>
    <t>संभाव्यता अध्ययन तथा डि पि आर तयारी</t>
  </si>
  <si>
    <t>कुल जम्मा</t>
  </si>
  <si>
    <t xml:space="preserve">प्रदेश नीति तथा योजना आयोग (अनुगमन तथा मूल्यांकन ) फा.नं. २ </t>
  </si>
  <si>
    <t xml:space="preserve">1.आ.व.: २०८०/८१ </t>
  </si>
  <si>
    <t>२. बजेट उपशीर्षक नं./कार्यक्रम खर्च शिर्षक नं.: 337010123/4</t>
  </si>
  <si>
    <t>१२. शोधभर्ना स्थिति:</t>
  </si>
  <si>
    <t xml:space="preserve">अनुसूची २ </t>
  </si>
  <si>
    <t xml:space="preserve">३. मन्त्रालय: भौतिक पूर्वाधार विकास तथा यातायात व्यवस्था  मन्त्रालय, गण्डकी प्रदेश </t>
  </si>
  <si>
    <t>(क) आन्तरिक</t>
  </si>
  <si>
    <t xml:space="preserve">१) प्रदेश  सरकार: </t>
  </si>
  <si>
    <t>(क) माग गर्नुपर्ने रकम:</t>
  </si>
  <si>
    <t xml:space="preserve"> रु. 1774340000</t>
  </si>
  <si>
    <t xml:space="preserve">4. (क) कार्यक्रम /आयोजनाको नाम: पूर्वाधार विकास कार्यालय </t>
  </si>
  <si>
    <t>२) स्थानिय तह/संस्था:</t>
  </si>
  <si>
    <t>(ख) माग गरेको रकम:</t>
  </si>
  <si>
    <t>रु. 1318340001</t>
  </si>
  <si>
    <t xml:space="preserve">   (ख) कार्यालयको नाम: पूर्वाधार विकास कार्यालय पर्वत</t>
  </si>
  <si>
    <t>३) जनसहभागिता:</t>
  </si>
  <si>
    <t>(ग) प्राप्त हुन बाँकि रकम:</t>
  </si>
  <si>
    <t xml:space="preserve"> रु. 456000000</t>
  </si>
  <si>
    <t>5. आयोजना/कार्यालय प्रमुखको नाम गुरुप्रसाद अधिकारी</t>
  </si>
  <si>
    <t>(ख) बैदेशिक</t>
  </si>
  <si>
    <t>१) अनुदान:</t>
  </si>
  <si>
    <t>२) ॠण:</t>
  </si>
  <si>
    <t>८. चालु आ.व.को हालसम्मको खर्च रकम र प्रतिशत:</t>
  </si>
  <si>
    <t xml:space="preserve">(ख) बैदेशिक  0 </t>
  </si>
  <si>
    <t>९. कुल लागतमध्ये शुरूदेखि यस अवधिसम्मको कुल खर्च रकम र प्रतिशत:</t>
  </si>
  <si>
    <t>११. आयोजनाको कुल अवधिमध्ये वितेको समय प्रतिशतमा:</t>
  </si>
  <si>
    <t>(रकम रू. लाखमा )</t>
  </si>
  <si>
    <t>क्र.सं.</t>
  </si>
  <si>
    <t xml:space="preserve">कार्यक्रम/कियाकलप </t>
  </si>
  <si>
    <t>एकाइ</t>
  </si>
  <si>
    <t xml:space="preserve">वार्षिक कार्य लक्ष्य </t>
  </si>
  <si>
    <t xml:space="preserve">प्रतिवेदन अवधिसम्म यस आ.व.को प्रगति </t>
  </si>
  <si>
    <t>आयोजनाको कुल मध्ये हाल सम्म सम्पन्न</t>
  </si>
  <si>
    <t xml:space="preserve">सूचकमा आधारित प्रमुख प्रतिफल/उपलब्धि </t>
  </si>
  <si>
    <t>कैफियत     ( सम्झौता रकम)</t>
  </si>
  <si>
    <t xml:space="preserve">परिमाण </t>
  </si>
  <si>
    <t xml:space="preserve">भार </t>
  </si>
  <si>
    <t xml:space="preserve">बजेट </t>
  </si>
  <si>
    <t xml:space="preserve">भारित </t>
  </si>
  <si>
    <t>(अ)</t>
  </si>
  <si>
    <t>पुँजीगत खर्च अन्तर्गतका कार्यक्रमहरू</t>
  </si>
  <si>
    <t>20 शहरी विकास तथा भवन निर्माण सम्बन्धी</t>
  </si>
  <si>
    <t>11.1.2.195 जिल्लास्थित प्रादेशिक सरकारी भवन निर्माण पूर्वाधार विकास कार्यलय समेत, पर्बत( Office building )</t>
  </si>
  <si>
    <t>वटा</t>
  </si>
  <si>
    <t>भवन निर्माण हुने</t>
  </si>
  <si>
    <t>11.1.2.536 सरकारी भवन मर्मत सम्भार तथा निर्माण( marmat )</t>
  </si>
  <si>
    <t>30 आवास व्यवस्था कार्यक्रम</t>
  </si>
  <si>
    <t>11.1.2.258 जनता आवास कार्यक्रम- प्रदेश नं. 4 को पर्वत  जिल्ला -क्रमागत ३८ वटा सम्झौता भएका सम्पन्न गर्ने ।</t>
  </si>
  <si>
    <t>पटक</t>
  </si>
  <si>
    <t>7 सडक मर्मत संभार कार्यक्रम</t>
  </si>
  <si>
    <t>11.4.6.12 प्रादेशिक सडक सुरक्षा कार्यक्रम</t>
  </si>
  <si>
    <t>11.4.6.13 निर्माणाधीन सडकको Zone of Influence भित्र पर्ने क्षेत्रमा अत्यावश्यक सामाजिक पूर्वाधार (Community Infrastructure) निर्माण गर्ने</t>
  </si>
  <si>
    <t>11.4.23.2479 बाढी , पैह्रोबाट क्षतिग्रस्त सडक , सडक पुल , झोलुंगे पुलको आपतकालीन पुनर्स्थापना कार्य</t>
  </si>
  <si>
    <t>मर्मत भइ यातायात सुचारु हुने</t>
  </si>
  <si>
    <t>11.4.23.4269 कालोपत्रे/ग्राभेल/माटे सडक सतहको नियमित/आवधिक/आकस्मिक मर्मत सम्भार गर्ने</t>
  </si>
  <si>
    <t>11.4.23.4271 जिल्लाका महत्वपूर्ण प्रादेशिक सडकहरूको सडक हेरालुबाट नियमित मर्मत सम्भार गर्ने</t>
  </si>
  <si>
    <t>11.4.23.5044 कटुजे खोल्सा आहालडाँडा मराङ्सिंह सडक मर्मत, कु.न.पा, पर्वत</t>
  </si>
  <si>
    <t>11.4.23.5046 लसुनढुङगा घोगेनी सडक मर्मत तथा सुधार , कुश्मा ३ दुर्लुङ घोगेनी</t>
  </si>
  <si>
    <t>8 सडक पुल निर्माण तथा संभार कार्यक्रम</t>
  </si>
  <si>
    <t>11.4.7.458 छत्तिसेघाट मोटरेबल पुल पैँयु( bridge )</t>
  </si>
  <si>
    <t>पूल निर्माण भइ आवातजावतमा सहज हुने</t>
  </si>
  <si>
    <t>11.4.7.613 मल्याग्दी खोला सडक पुल, कुश्मा १० र फलेवास ३</t>
  </si>
  <si>
    <t>"</t>
  </si>
  <si>
    <t>11.4.7.660 भोर्लेग्यामी मोटरेबल पुल पैयूँ ७ पर्वत</t>
  </si>
  <si>
    <t>11.4.7.702 लिदिखोला सडक पुल डिमुवा राम्जा सडक मोदी</t>
  </si>
  <si>
    <t>9 झोलुङ्गे पुल निर्माण तथा संभार कार्यक्रम</t>
  </si>
  <si>
    <t>11.4.8.351 लमायखोला झो.पु. (फलेवास-३, विरौटा र फलेवास-८, अर्चले जोड्ने) फलेवास न.पा, पर्वत</t>
  </si>
  <si>
    <t>संख्या</t>
  </si>
  <si>
    <t>11.4.8.390 मेदीखोला झोलुंगे पुल, पैयु ६</t>
  </si>
  <si>
    <t>11.4.8.400 सावेत झिलिवराङ झोलुङ्गे पुल, कास्की-पर्वत</t>
  </si>
  <si>
    <t>11.4.8.406 धैरेनी सारीकाटे झोलुङ्गे पुल, कुश्मा न.पा., पर्वत</t>
  </si>
  <si>
    <t>1 एक निर्वाचन क्षेत्र एक सडक कार्यक्रम</t>
  </si>
  <si>
    <t>11.4.23.6 मिलनचोक - सल्यान - घाहाखेत - धारापानी - ठोटनेरी सडक (पर्वत - १क)( upgrading of road )</t>
  </si>
  <si>
    <t>सडक निर्माण हुने</t>
  </si>
  <si>
    <t>11.4.23.1189 चिसापानी - हातेमालोचोक - त्रिवेणी - वहाकी भञ्ज्याङ - पोखराचौर - खहरेखोला सडक (पर्वत - १ख)(दोश्रो खण्ड)( samapurak )</t>
  </si>
  <si>
    <t>2 प्रादेशिक सडक "क" वर्ग सडक कार्यक्रम</t>
  </si>
  <si>
    <t>11.4.23.10 दोबिल्ला - फलेवास सडक , पर्वत( Upgrading of Road )</t>
  </si>
  <si>
    <t>6 अन्य सडक निर्माण कार्यक्रम</t>
  </si>
  <si>
    <t>11.4.23.103 अस्पताल चोक - बन्जी जम्प -हाइवे सडक , कुश्मा, पर्वत</t>
  </si>
  <si>
    <t>11.4.23.2167 घुम्ती लाम्पाटा-हिमालय मा.वि.-खुर्कोट-पाङ-नुवार खनियाघाट सडक, पर्वत</t>
  </si>
  <si>
    <t>11.4.23.2448 हिमालय मा वि पांग नुहार कसरी खनियाघाट सडक कुस्मा १ र २</t>
  </si>
  <si>
    <t>कि. मि.</t>
  </si>
  <si>
    <t>11.4.23.2556 डुम्रिबोट हरिको चौतारा फुलबारी सडक पुतलीबजार ४ स्याङ्जा</t>
  </si>
  <si>
    <t>11.4.23.2602 नुवार शहिद चोक चुवन देउराली सडक फलेवास 3( baki )</t>
  </si>
  <si>
    <t>11.4.23.2707 स्वास्थ्य चौकी -सिम-मराङसिङ्ग सडक कु.न.पा. ८</t>
  </si>
  <si>
    <t>11.4.23.4199 खुर्कोट पाङ नालिवाङ धाईरिङ मल्लाज बेनी सडक, पर्वत( ok )</t>
  </si>
  <si>
    <t>11.4.23.4244 वगुवा लामिछानेथर सिसाठाटी फेदी सडक( ok )</t>
  </si>
  <si>
    <t>11.4.23.4257 रतिखोला देखि दराक चित्रे गगटे राम्जा सडक, मोदी गा.पा.</t>
  </si>
  <si>
    <t>11.4.23.4264 झकलक खोला ठुलोपाखा चक्रुफुलवारी सडक फलेवास</t>
  </si>
  <si>
    <t>11.4.23.4267 सिर्सुवा ढिक देखि मुखियाथर लक्ष्मीनारायण मन्दिर हुदै चुरी शंकरपोखरी सडक स्तरोन्नति, फलेवास-४, पर्वत</t>
  </si>
  <si>
    <t>11.4.23.4265 लामाठा पाखाघर हर्केचौर सडक कुश्मा ११</t>
  </si>
  <si>
    <t>11.4.23.4270 सालबसाली रुपमा सम्मन्न गर्ने गरी सुरु भएका तर सम्पन्न हुन नसकी चालु आ.व. मा दायित्व सिर्जना भएका योजनाहरुको भुक्तानी</t>
  </si>
  <si>
    <t>11.4.23.4555 थापाठानाको खुमदेखि भँगरा बेतेनी सल्यानधारा घन्तरी लुङ्ग सडक स्तरोन्नती, महाशिला-६</t>
  </si>
  <si>
    <t>11.4.23.4557 सहिदचोक ठुलघर छाम्ले स्वाँरा सडक स्तरोन्नती, फलेवास-३</t>
  </si>
  <si>
    <t>11.4.23.4558 शंकरपोखरी हेल्थपोष्टदेखि राताडाँडा हुदै पुर्खे स्वारा सम्म सडक स्तरोन्नती, फलेवास</t>
  </si>
  <si>
    <t>11.4.23.4563 बानीडाडा- गुरुङगाउँ देखि शिसिरवोट पैयु-५</t>
  </si>
  <si>
    <t>11.4.23.4565 उपल्लो बाच्छाचोक हरेचौपारी सडक स्तरोन्नती,फलेवास -१०</t>
  </si>
  <si>
    <t>11.4.23.4566 रत्नचोक रानीस्वाँरा अलैचिखोरे ढुस्तुङ अल्छिचौर खौला सडक स्तरोन्नती कुश्मा-११,१२, १३ र १४</t>
  </si>
  <si>
    <t>11.4.23.4568 ढलेको बरदेखि मुलकुलोसम्म सडक स्तरोन्नती, बिहादी-१</t>
  </si>
  <si>
    <t>11.4.23.4561 थुमडाँडा नुवाखर्क पाङ्ग्राङ सडक स्तरोन्नती, फलेवास-११</t>
  </si>
  <si>
    <t>11.4.23.4560 पैयुँभन्ज्याङ् काउले खोलाखार्क सडक स्तरोन्नती, महाशिला-२</t>
  </si>
  <si>
    <t>11.4.23.4570 पिडलना भिरहथाप्ला धारापानी काफलबोट सडक स्तरोन्नती, कुश्मा-२</t>
  </si>
  <si>
    <t>11.4.23.4578 बेउलीबास पूर्णगाँउ पैयुकोट लुङ्खु सडक स्तरोन्नती, महाशिला</t>
  </si>
  <si>
    <t>11.4.23.4574 तिवारीचोक देखि डाडाइनार सम्मको सडक स्तरोन्नती, फलेवास-४</t>
  </si>
  <si>
    <t>11.4.23.4575 सिद्धेश्वर शिवालय देखि सिरानघर हुदै पाउरोटी चोक स्यालदुला सम्म मोटरवाटो स्तरोन्नती जलजला-३</t>
  </si>
  <si>
    <t>11.4.23.4577 कुश्मा बाम्रा सिस्ने पानी चालिसेथर राताडाडाँ मोटरवाटो स्तरोन्नती, कुश्मा-१३</t>
  </si>
  <si>
    <t>11.4.23.4572 ठुलीपोखरी मगरपानी साखुडाँडा सेताढुङ्गा मोटरवाटो स्तरोन्नती कुश्मा-१३</t>
  </si>
  <si>
    <t>11.4.23.4589 छचन्ने चर्काङ सेतिबेणी स्याङ्जा गुल्मि जोड्ने सडक स्तरोन्नती, विहादी-६</t>
  </si>
  <si>
    <t>11.4.23.4587 फलेवास नपा कार्यालय जोड्ने सडक स्तरोन्नती, फलेवास</t>
  </si>
  <si>
    <t>11.4.23.4584 पहरडाँडा पाखाथर नुवार सडक स्तरोन्नती, कुश्मा</t>
  </si>
  <si>
    <t>11.4.23.4586 चचुन देउराली चौतारा हुदै सहिदचोक सडक स्तरोन्नती कुश्मा</t>
  </si>
  <si>
    <t>11.4.23.4582 ततरकोट-खरिवोट टार सडक स्तरोन्नती, कुश्मा</t>
  </si>
  <si>
    <t>11.4.23.4580 सामरे-माँझफाँट-बासखर्क मालगाउँ-नागी कृर्षि सडक स्तरोन्नती, जलजाला-१ २ ३</t>
  </si>
  <si>
    <t>11.4.23.4592 गहते घुम्ती-पांग्रेढुंगा-पंचमूल-ओख्रेनी सडक स्तरोन्नति, जलजला-५</t>
  </si>
  <si>
    <t>11.4.23.4594 मख ठुलीपोखरी सडक स्तरोन्नती, मोदी-२ देउपुर</t>
  </si>
  <si>
    <t>11.4.23.4595 भोर्ले ग्यामी हाँडीखर्क निगाली लुखु सडक स्तरोन्नती, पैयूँ ७</t>
  </si>
  <si>
    <t>11.4.23.4599 दर्शनचोक कटुसेखोला सडक स्तरोन्नती, कुश्मा- ८</t>
  </si>
  <si>
    <t>11.4.23.4590 बाउसे नयाँ चौतारी स्कुलदेखि पुरानो स्कुल तलसम्म ठाडो बाटोको बाईपास नाला निर्माण, मोदी गा.पा.-५</t>
  </si>
  <si>
    <t>11.4.23.4597 बासखर्क अन्नपूर्ण म्याग्दी कोटडाँडा महभिर सडक स्तरोन्नती, जलजला १ पर्वत</t>
  </si>
  <si>
    <t>11.4.23.4609 राहाले फलेवास नगरपालिका झकलक पानी ट्याङकी सडक स्तरोन्नती, फलेवास ५ र ६</t>
  </si>
  <si>
    <t>11.4.23.4604 पदम खोर्से हलहले मोटरबाटो स्तरोन्नती, कुश्मा- ३</t>
  </si>
  <si>
    <t>11.4.23.4602 ग्रामप्रकाश मा.वि. परिसर सडक ढलान, जलजला-५</t>
  </si>
  <si>
    <t>11.4.23.4605 सहिदमार्ग बाँस्वारा शंकरपोखरी सडक स्तरोन्नती, फलेवास</t>
  </si>
  <si>
    <t>11.4.23.4613 पात्लिखेत-कुडा पानी- देवीस्थान-शहरबाटा-खुर्खुरे-खलडाँडा मोटर बाटो स्तरोन्नति,फलेवास-५</t>
  </si>
  <si>
    <t>11.4.23.4611 कुडापानी रुग्दी चुचान देउराली मैदान सडक स्तरोन्नती, फलेवास-३</t>
  </si>
  <si>
    <t>11.4.23.4612 ग्रामप्रकाश मा.वि. परिसर सडक ढलान, जलजला-५</t>
  </si>
  <si>
    <t>11.4.23.4610 पाङ सिधाली नाग्लिवाङ मोटरबाटो स्तरोन्नती, कुश्मा</t>
  </si>
  <si>
    <t>11.4.23.4799 मिलनचोक-रातमाटा-भोटेडाँडा शिलिजा सडक स्तरोन्नती, जलजला</t>
  </si>
  <si>
    <t>11.4.23.4804 मुसेपानी-ओख्रेनी -फलामेडाँडँ-नागी जलजला ५ पर्बत</t>
  </si>
  <si>
    <t>11.4.23.4805 नेवार हटिया सेरा हुँदै मुखिया टोल बास्कोट सडक स्तरोन्नति, जलजला-८</t>
  </si>
  <si>
    <t>11.4.23.4801 ज्योति मा.वि. परिसर सडक ढलान, जलजला-६</t>
  </si>
  <si>
    <t>11.4.23.4803 ढोडखोरे डाडाकटेरी मोटर बाटो स्तरोन्नती जलजला-५</t>
  </si>
  <si>
    <t>11.4.23.4808 मैतेको चौतारी देखि स्वास्थ्य चौकी जाने सडक फलेवास न पा ६ पर्वत</t>
  </si>
  <si>
    <t>11.4.23.4800 तातोपानी-रुग्दी-स्वास्थ्य चौकी जाने सडक स्तरोन्नती, फलेवास ३ र ४</t>
  </si>
  <si>
    <t>11.4.23.4812 कारबारे डाँडा खर्क नेट माझकटेरा सडक स्तरोन्नति, कुश्मा-१४</t>
  </si>
  <si>
    <t>11.4.23.4811 अम्बोट सेरा सुन्टारी ओकादी खोला सडक स्तरोन्नति, कुश्मा-११</t>
  </si>
  <si>
    <t>11.4.23.4810 ठाटी नेपालतारा बिरुवाबारी सडक स्तरोन्नति, बिहादी-३</t>
  </si>
  <si>
    <t>11.4.23.4813 फलेवास नगर अस्पताल देखी ठाडो चौतारी सडक</t>
  </si>
  <si>
    <t>11.4.23.4849 फुर्सेखोला-पाङ्ग्रेढुङ्गा-पंचमुल स्कुल-अन्नेचौर-मुसेपानी-डाँडा, लेखफाँट</t>
  </si>
  <si>
    <t>11.4.23.4850 किराखोर घाखेत उच्च मा.वि.धारापानी कलैचे निमेकी सडक स्तरोन्नती, धाइरिङ</t>
  </si>
  <si>
    <t>11.4.23.4852 धैरेनी मा.वि बाह्र विसे सडक स्तरोन्नती, कुश्मा न.पा.</t>
  </si>
  <si>
    <t>11.4.23.4866 कटुवा चोपारी बाटो-‍अलपेक्ष्वर-झात्रेवगर-कुश्मा, पर्वत</t>
  </si>
  <si>
    <t>11.4.23.4948 चिउरीबोट घोरढुङ्गा हुदै ईनार सम्म ढलान , फलेवास-४, पर्वत</t>
  </si>
  <si>
    <t>11.4.23.4949 लिमिठाना यमुना घुम्तिदेखी खाल्टेखोला सडक स्तरोन्नति फलेबास न.पा.८</t>
  </si>
  <si>
    <t>11.4.23.4952 बाजुङ्ग काउराको चौतारादेखि उपल्लो धारासम्म सडक ढलान मोदी २ पर्वत</t>
  </si>
  <si>
    <t>11.4.23.4950 अर्चले समाजघर देखी नयाबस्ती सराङ्गदी जोड्ने सडक ट्याक खोल्ने कार्य फलेवास न.पा.९</t>
  </si>
  <si>
    <t>11.4.23.4951 बरको बोटमुनी दखी सुबेदीथर मोटरबाटो स्तरोन्नति, कु.न.पा. 2 पर्वत</t>
  </si>
  <si>
    <t>11.4.23.4968 मेलपोखरी मैदान हुदै शंखरपोखरी जोडने मोटर बाटो निर्माण फलेवास पर्वत</t>
  </si>
  <si>
    <t>11.4.23.4961 छचले-चर्काङ्ग-सेतीबेनी सडक महाशिला पर्वत</t>
  </si>
  <si>
    <t>11.4.23.4962 देउपुजा आईवल वोडिर्ङ्ग पातीकान्ला कटुवाचौपारी सडक कुस्मा न.पा. पर्वत</t>
  </si>
  <si>
    <t>11.4.23.4963 लक्ष्मी नारायण मन्दिरदेखी पुरानो फर्निचर सम्मको सडक कुस्मा न.पा. पर्वत</t>
  </si>
  <si>
    <t>11.4.23.4964 खरीबोट-आगाँखेत सडक स्तरोन्नती कुष्मा न.पा.कुस्मा न.पा. पर्वत</t>
  </si>
  <si>
    <t>11.4.23.4965 गरगरे देखि घर्तिधारा सम्मको मोटरबाटो निर्माण सिलमी पर्वत</t>
  </si>
  <si>
    <t>11.4.23.4966 लमाय लिमीठाना ठानामौला वेतीयानी सडक स्तरोन्नती फलेवास पर्वत</t>
  </si>
  <si>
    <t>11.4.23.4967 कुष्मा दुर्लुङ्ग सडक अन्तरगत देउराली चोक अगाडी मेसिनरी वाल निर्माण कुस्मा न.पा. पर्वत</t>
  </si>
  <si>
    <t>11.4.23.4976 राम्चेभिर मुनी ठाडा खोला मोटरवाटो स्तरोन्नती कुस्मा ११ पर्वत</t>
  </si>
  <si>
    <t>11.4.23.4985 कालीनदी देखि लौसिफाट हुँदै भोक्सिन जाने सडक फलेबास नगरपालिका वडा नं ११ पर्वत</t>
  </si>
  <si>
    <t>11.4.23.4983 पर्बत फसेबास न.पा.-११ स्थित कर्नास लप्सिबोट-पांरागं हुदै भोक्सिग जोड्वे सडक</t>
  </si>
  <si>
    <t>11.4.23.4996 पातीचौर-टिमुरे-क्याङ्ग-सालिजा-काफल डाँडा सडक (पर्वत र म्याग्दी जोड्ने). पर्वत</t>
  </si>
  <si>
    <t>11.4.23.5007 पाचुङे-बिहिचौर-तमादी सडक, कुश्मा नपा १२, ठुलिपोखरी</t>
  </si>
  <si>
    <t>11.4.23.5019 डोबाटोखोर, कोटकोपात्लो, ठापाठाना सडक स्तरोन्नती, फनपा-३ र २</t>
  </si>
  <si>
    <t>11.4.23.5031 लामगादेटोल सडक स्तरोन्नती, शंकरपोखरी-३ नुवार</t>
  </si>
  <si>
    <t>11.4.23.5032 पेट्रोलपम्प नयाँ गाउँ डिल सडक ढलान, कुश्मा-७, पर्वत</t>
  </si>
  <si>
    <t>11.4.23.5049 केटी चौर-सिम्ले-स्वामीको रुख- चौर, कुश्मा</t>
  </si>
  <si>
    <t>11.4.23.5047 मिलन चोक फुर्से खोला सडक स्तरोन्नती, जलजला-४</t>
  </si>
  <si>
    <t>11.4.23.5050 शालिक मार्ग हुर्लुङ</t>
  </si>
  <si>
    <t>11.4.23.5061 पोखरा राजमार्गदेखि वडा कार्यालयसम्म बाटो ढलान कुस्मा न.पा.८ पर्वत</t>
  </si>
  <si>
    <t>11.4.23.5068 पूर्णेश्वर रोहटे डण्डुरे सडक, कु.न.पा-९ र १२, पर्वत</t>
  </si>
  <si>
    <t>11.4.23.5062 बनौ ठुलो,चौर बेशिसहर निलिदह सडक, जलजला ९ पर्वत</t>
  </si>
  <si>
    <t>11.4.23.5066 सरौं ताङ्गलेकोट सडक मोदी गा.पा. पर्वत</t>
  </si>
  <si>
    <t>11.4.23.5060 वितलव चोक चमञ्च पूर्णेश्वर मा.वि.उत्तर माथी जाने , कुश्मा न.पा.</t>
  </si>
  <si>
    <t>11.4.23.5072 लप्सीबोट भुक झिलीबराङ मोदी पर्वत</t>
  </si>
  <si>
    <t>11.4.23.5076 तिलाहार-थामरजुङ्ग-जायगाउँ सडक, मोदी गा.पा., पर्वत</t>
  </si>
  <si>
    <t>11.4.23.5074 फलेबास ११ श्रीकाङ्ग सिउरास सिलिकोट लुब्दै हुंदै भोक्सिङ्ग जाने सडक पैंयु पर्वत</t>
  </si>
  <si>
    <t>11.4.23.5106 बनौ ठुलो चौर बौशि दह निलिदह सडक जलजला ९ पर्वत</t>
  </si>
  <si>
    <t>11.4.23.5116 छमर्के छिपछिपे कोटगाउँ सडक कुश्मा 2 अधुरो योजना पर्वत</t>
  </si>
  <si>
    <t>11.4.23.5115 बनौ-देउराली-डाँडाखोर-लस्ती सडक जलजला-९</t>
  </si>
  <si>
    <t>3 प्रादेशिक सडक "ख" वर्ग सडक कार्यक्रम</t>
  </si>
  <si>
    <t>11.4.23.106 हिलेखोला - कार्कीनेटा - खलडांडा - फलेवास - जैमुनीघाट सडक (नागडांडा- फलेवास- जैमुनी न.पा. - गल्कोट न.पा. मूल रणनैतिक सडक), पर्वत( upgrading or road )</t>
  </si>
  <si>
    <t>11.4.23.4843 दोबिल्ला सिल्मी ठुलीपोखरी खौला कार्कीनेटा सडक स्तरोन्नती पर्वत र स्याङ्जा जोड्ने सडक</t>
  </si>
  <si>
    <t>24 स्थानीय पूर्वाधार विशेष कार्यक्रम</t>
  </si>
  <si>
    <t>11.4.23.3485 साठी-मख-ठुलीपोखरी देउपुर-देउराली-जोगीथुम-लाङ्गदी- घुरुङ्गा कालोपत्रे मोदी (बहुवर्षिय)</t>
  </si>
  <si>
    <t>11.4.23.3484 सेरावेशी-मोहरिया-सरौँ-ताङ्गले-भुक-झिल्लिवराङ्ग सडक कालोपत्रे मोदी १ (बहुवर्षिय)( structure and pavement )</t>
  </si>
  <si>
    <t>11.4.23.3783 बाझावारी राम्चे चौतारा शंकर पोखरी मोटरबाटो स्तरोउन्नती( baki )</t>
  </si>
  <si>
    <t>11.4.23.4195 डीमुवा-राम्जा-चित्रे सडक,पर्वत( bituminious road )</t>
  </si>
  <si>
    <t>29 एक निर्वाचन क्षेत्र एक कृषि सडक</t>
  </si>
  <si>
    <t>11.4.23.4132 धरादी- काउँनडाँडा – सौर्यकोट- हातेमालोचोक- धरमपानी सडक, पैयुँ गा.पा ५ र ४ , पर्वत नि.क्षे.-१ (२)( ok )</t>
  </si>
  <si>
    <t>11.4.23.4131 बाक्लेको धारा- हर्रबोट हुदैँ ठुलापाखा- फाल्हाल्ने – खोलाखेत सडक, मोदी -५, पर्वत नि.क्षे.-१ (१)( ok )</t>
  </si>
  <si>
    <t>11.4.23.4969 हयार्डि खोला झो .पु देखि ओखलढुङ्गा भ्याप्ले खोला सडक मोदी ५ पर्वत</t>
  </si>
  <si>
    <t>11.4.23.5112 गंगटे आर्थर डाँडाखर्ध कुश्मा १४ पर्वत</t>
  </si>
  <si>
    <t>11.4.23.5111 मोहनचोक फड्केढुङ्गा रातामाटा ओख्रेनी हुँदै हम्पाल सडक स्तरोन्ती</t>
  </si>
  <si>
    <t>23 अन्य पुल</t>
  </si>
  <si>
    <t>11.4.23.5114 पन्धाले चोकदेखी १० नं वडा कार्यालय जानेबाटो स्तरोन्नती कुश्मा न.पा. ९ र १०</t>
  </si>
  <si>
    <t>11 स्थानिय तहको केन्द्र जोड्ने सडक स्तरोन्नती कार्यक्रम</t>
  </si>
  <si>
    <t>11.4.23.734 लुङ्खु देउराली -मिलनचोक -बालाकोट -होस्र्याङ्दी सडक, पर्वत( Upgrading of road )</t>
  </si>
  <si>
    <t>10 संभाव्यता अध्ययन तथा डि पि आर तयारी कार्यक्रम</t>
  </si>
  <si>
    <t>11.5.23.14 विज्ञ परामर्श सेवा खरिद कार्यक्रम -सडक,पुल तथा वातावरण सम्वन्धि विज्ञ परामर्शदाता (Individual Consultant)खरिद गर्ने</t>
  </si>
  <si>
    <t>जना</t>
  </si>
  <si>
    <t>11.5.23.43 पुजीगत अनुसन्धान तथा परामर्श</t>
  </si>
  <si>
    <t>(क)</t>
  </si>
  <si>
    <t xml:space="preserve">पुँजीगत खर्च अन्तर्गतका कार्यक्रमहरूको जम्मा </t>
  </si>
  <si>
    <t>(आ)</t>
  </si>
  <si>
    <t>चालु खर्च अन्तर्गतका कार्यक्रमहरू</t>
  </si>
  <si>
    <t>1.1.1.9 सहायकस्तर चौथो( talab )</t>
  </si>
  <si>
    <t>1.1.1.30 का. स. पाँचौं स्तर( talab )</t>
  </si>
  <si>
    <t>1.1.1.46 अधिकृत स्तर सातौ/आठौ/नवौ( talab )</t>
  </si>
  <si>
    <t>3.86965.5</t>
  </si>
  <si>
    <t>1.1.1.47 सहायक/अधिकृतस्तर (पाचौ/छैटौ)( talab )</t>
  </si>
  <si>
    <t>2.1.4.3 पानी तथा बिजुली( Drinking and washina water )</t>
  </si>
  <si>
    <t>2.1.6.6 टेलीफोन महशुल/ इमेल /इन्टरनेट /वेवसाइट जडान खर्च तथा महशुल/ हुलाक कुरीयर खर्च /टेलीफोन जडान खर्च( mobile and phone set net internate )</t>
  </si>
  <si>
    <t>महिना</t>
  </si>
  <si>
    <t>1.2.1.6 सदरमुकामबाट ६ कोष र सो भन्दा बाहिर (ग वर्ग)( Bhatta )</t>
  </si>
  <si>
    <t>केन्द्र,जिल्ला</t>
  </si>
  <si>
    <t>1.2.2.1 स्थायी कर्मचारीको महंगी भत्ता( Mahangi )</t>
  </si>
  <si>
    <t>2.2.2.5 इन्धन( Fuel )</t>
  </si>
  <si>
    <t>लीटर</t>
  </si>
  <si>
    <t>1.2.4.3 मूल्याङ्कन समितिको बैठक भत्ता( baithak )</t>
  </si>
  <si>
    <t>1.3.1.1 निजामती कर्मचारीहरुको पोशाक खर्च( luga )</t>
  </si>
  <si>
    <t>2.3.1.4 सवारी साधन मर्मत( maintenance of motorcycle and vechicle )</t>
  </si>
  <si>
    <t>2.4.1.2 कार्यालय मसलन्द सामान खर्च(कार्यालय सामान तथा सेवा)</t>
  </si>
  <si>
    <t>2.4.12.1 पत्रपत्रिका, छपाई तथा सूचना प्रकाशन</t>
  </si>
  <si>
    <t>पटक/संख्या</t>
  </si>
  <si>
    <t>2.5.3.1 अन्य सेवा तथा परामर्श</t>
  </si>
  <si>
    <t>2.5.7.1 हलुका सवारी चालक ‍सेवा करार</t>
  </si>
  <si>
    <t>2.5.7.4 करार कर्मचारीहरुको चाडपर्व खर्च( ok )</t>
  </si>
  <si>
    <t>2.5.7.5 करार कर्मचारीहरुको पोशाक भत्ता( ok )</t>
  </si>
  <si>
    <t>2.5.7.9 ईन्जिनियर ब्यत्ती करार</t>
  </si>
  <si>
    <t>1.6.2.1 कर्मचारीको योगदानमा आधारित निवृतभरण खर्च(कर्मचारी/पदाधिकारी सामाजिक सुरक्षा )</t>
  </si>
  <si>
    <t>1.6.4.1 बिमा</t>
  </si>
  <si>
    <t>प्रति</t>
  </si>
  <si>
    <t>2.8.1.1 अनुगमन मूल्याङ्कन खर्च</t>
  </si>
  <si>
    <t>2.8.2.3 कार्यक्रम संचालन भ्रमण तथा सरुवा भ्रमण खर्च</t>
  </si>
  <si>
    <t>2.9.4.1 विमा तथा नविकरण</t>
  </si>
  <si>
    <t>2.9.9.1 विविध खर्च( Bibidha )</t>
  </si>
  <si>
    <t>(ख)</t>
  </si>
  <si>
    <t xml:space="preserve">चालु खर्च अन्तर्गतका कार्यक्रमहरूको जम्मा </t>
  </si>
  <si>
    <t>(ग) कार्यक्रम खर्चको जम्मा (क+ख)</t>
  </si>
  <si>
    <t xml:space="preserve">(घ) उपभोग खर्चको </t>
  </si>
  <si>
    <t xml:space="preserve">(ङ) कार्यालय संचालन खर्च </t>
  </si>
  <si>
    <t>(च) कुल जम्मा खर्च (ग+घ+ङ)</t>
  </si>
  <si>
    <t>तयार गर्नेको को दस्तखत र मिति:</t>
  </si>
  <si>
    <t>कार्यालय प्रमुखको दस्तखत र मिति:</t>
  </si>
  <si>
    <t xml:space="preserve">प्रदेश नीति तथा योजना आयोग (अनुगमन तथा मुल्यांकन) फा. नं. ३ </t>
  </si>
  <si>
    <t>पाना नं. १</t>
  </si>
  <si>
    <t>(फारम २ को समिक्षा गरी मन्त्रालयले भर्ने )</t>
  </si>
  <si>
    <t>1.आ.व.: २०८०/८१</t>
  </si>
  <si>
    <t>२. मन्त्रालय/प्रदेश कार्यालयको नाम : पूर्वाधार विकास कार्यालय पर्वत</t>
  </si>
  <si>
    <t>३. प्रदेश मन्त्रालयस्तरीय समस्या समाधान समितिको पछिल्लो बैठक बसेको मिति :</t>
  </si>
  <si>
    <t>बजेट उपशिर्षक नं.</t>
  </si>
  <si>
    <t>आयोजना/कार्यक्रमको नाम</t>
  </si>
  <si>
    <t>TC</t>
  </si>
  <si>
    <t>७5/७6 मा</t>
  </si>
  <si>
    <t>७६/७७ मा</t>
  </si>
  <si>
    <t>आयोजनाको हालसम्मको समष्टिगत प्रगति स्थिति (%)</t>
  </si>
  <si>
    <t xml:space="preserve">यस अवधिसम्म हासिल भएको मुख्य मुख्य उपलब्धिहरु  </t>
  </si>
  <si>
    <t xml:space="preserve">आयोजना कार्यान्वयनमा देखा परेका प्रमुख समस्याहरु </t>
  </si>
  <si>
    <t xml:space="preserve">समस्या देखा पर्नुका कारणहरू </t>
  </si>
  <si>
    <t xml:space="preserve">समस्या समाधान गर्न गरिएका  प्रयासहरु </t>
  </si>
  <si>
    <t xml:space="preserve">समस्या समाधानका लागि  सुझावहरु  </t>
  </si>
  <si>
    <t xml:space="preserve">प्रदेशस्तरीय समस्या समाधान समितिमा प्रस्तुत गर्नुपर्ने देखिएका  समस्याहरु </t>
  </si>
  <si>
    <t xml:space="preserve">भौतिक </t>
  </si>
  <si>
    <t>वित्तीय</t>
  </si>
  <si>
    <t>व्यतित समय</t>
  </si>
  <si>
    <t xml:space="preserve">प्रदेश तर्फ </t>
  </si>
  <si>
    <t>2078/01/25 देखी हालसम्म</t>
  </si>
  <si>
    <t>भवन निर्माण भैरहेको</t>
  </si>
  <si>
    <t>ढिलासुस्ती,समन्वयको अभाव, योजनाको दोहोरोपना, प्राविधिक कर्मचारी अभाव</t>
  </si>
  <si>
    <t>काम नगर्नु, प्राविधिक कर्मचारीको कमी, विना अध्ययन योजना छनौट</t>
  </si>
  <si>
    <t>कामका लागि समन्वय, कार्यालय समयको अतिरिक्त काम गरिएको</t>
  </si>
  <si>
    <t>काम नगर्नेहरुको हकमा कारबाहीको लागि नीतिगत सहजता, दरबन्दी बमोजिम पदपूर्तीको व्यवस्था</t>
  </si>
  <si>
    <t>काम नगर्नेहरुको हकमा कारबाहीको लागि नीतिगत सहजता, दरबन्दी बमोजिम पदपूर्तीको व्यवस्था, योजना संख्या घटाउनुपर्ने</t>
  </si>
  <si>
    <t>निर्माण प्रक्रियामा रहेका</t>
  </si>
  <si>
    <t>मर्मत भइ यातायात सुचारु भैरहेको</t>
  </si>
  <si>
    <t>2080/07/18 देखी हालसम्म</t>
  </si>
  <si>
    <t>पूल निर्माण भइरहेको</t>
  </si>
  <si>
    <t>2080/06/22 देखी हालसम्म</t>
  </si>
  <si>
    <t>2076/06/08 देखी हालसम्म</t>
  </si>
  <si>
    <t>सडक निर्माण भइरहेको</t>
  </si>
  <si>
    <t>2078/07/17 देखी हालसम्म</t>
  </si>
  <si>
    <t>2079/12/13 देखी हालसम्म</t>
  </si>
  <si>
    <t>2079/09/21 देखी हालसम्म</t>
  </si>
  <si>
    <t>2079/11/30 देखी हालसम्म</t>
  </si>
  <si>
    <t>2073/03/29 देखी हालसम्म</t>
  </si>
  <si>
    <t>2080/03/22 देखी हालसम्म</t>
  </si>
  <si>
    <t>2080/03/17 देखी हालसम्म</t>
  </si>
  <si>
    <t>2078/02/18 देखी हालसम्म</t>
  </si>
  <si>
    <t xml:space="preserve">जम्मा/औसत </t>
  </si>
  <si>
    <t xml:space="preserve">संघ सशर्त तर्फ </t>
  </si>
  <si>
    <t>बैकल्पिक सहायक राजमार्ग विकास कार्यक्रम(संघ शसर्त अनुदान)</t>
  </si>
  <si>
    <t>11.4.1.365-पन्चासे भन्ज्यांग कर्वाते डाँडा फबलेस्वरा अर्थर सडक पर्वत पर्वत</t>
  </si>
  <si>
    <t>सम्भावित प्रादेशिक सडकहरु(संघ शसर्त अनुदान)</t>
  </si>
  <si>
    <t>11.5.4.68-सिल्मी ठुली पोखरी कार्कीनेटा सडक(ग्राभेल / खण्ड स्मिथ सडक सुधार), पर्वत</t>
  </si>
  <si>
    <t>11.5.4.62-फलेवास वडा नं ६ को वडा कार्यालय सम्म जाने सडक फलेवास पर्वत</t>
  </si>
  <si>
    <t>11.5.4.38-कार्किनेटा देखि घण्टे देउराली सम्म सडक कालोपत्रे पर्वत</t>
  </si>
  <si>
    <t>11.5.4.37-भिमसेन मन्दिर हटिया हुँदै लाम्पाटा बाटो स्तरोन्नति कुश्मा नगरपालिका वडा नं ९ पर्वत</t>
  </si>
  <si>
    <t>11.5.4.49-लक्ष्मी नारायण मन्दिर- रातामाटा- अर्चले गाहिरा टारी कुश्मा २ पर्वत</t>
  </si>
  <si>
    <t>11.5.4.6-मोदी गाउँपालिका वडा नं. ३ अन्तर्गत घरुन्सेरा जयले हुदै कुडुले सडक पर्वत</t>
  </si>
  <si>
    <t>11.4.7.628-बगैचा हिमालय मावि सुनार टोल बास्तोला टोल सालघारी सडक कालोपत्रे कुश्मा पर्वत</t>
  </si>
  <si>
    <t>11.5.4.70-दोबिल्ला फलेबास सडक, पर्वत</t>
  </si>
  <si>
    <t>11.5.4.46-सुँवारा शिर्सुवा चुरी सडक, फलेवास ४ पर्वत</t>
  </si>
  <si>
    <t>11.5.4.36-पोखरा वाग्लुङ राजमार्ग देखि वडा कार्यालय सडक निर्माण कुश्मा ८ चुवा पर्वत</t>
  </si>
  <si>
    <t>11.5.4.26-पैरे कुवाखोल्सा सिमखेत सालघारी माटरबाटो स्तरोन्नती, कुश्मा १०, पर्वत</t>
  </si>
  <si>
    <t>स्थानीय स्तरका सडकपुल तथा सामुदायिक पहुंच सुधार परियोजना(संघ शसर्त अनुदान)</t>
  </si>
  <si>
    <t>11.4.7.641-जहरे खोला पुल कुश्मा न पा 11 पर्वत</t>
  </si>
  <si>
    <t>बस्ती विकास कार्यक्रम(संघ शसर्त अनुदान)</t>
  </si>
  <si>
    <t>11.4.22.269-पर्वत जिल्लाको कुस्मा न. पा. वडा नं. ४ हाइवे देखि हिनाको घर हुदै गोदाम जाने सडक</t>
  </si>
  <si>
    <t>11.4.22.267-पर्वत जिल्लाको कुस्मा न. पा. वडा नं. ४ हाइवे राधाकृष्ण मन्दिर लेखनाथ सरको घर हुदै खानेपानी सडक निर्माण</t>
  </si>
  <si>
    <t>11.4.22.273-पर्वत जिल्ला, पैयू गा.पा. ४, हटियामा सहिद स्मृति सभाहल निर्माण कार्य</t>
  </si>
  <si>
    <t>11.4.22.256-पर्वत जिल्लाको कुश्मा न.पा पुरानो पहिरो पूर्णेश्वर मावि हुँदै पुवा ठुलिपोखरी सडक स्तरोन्नती</t>
  </si>
  <si>
    <t>11.4.22.266-पर्वत जिल्लाको कुश्मा न. पा. वडा नं. १४ माझकटेर देखि बर्के सम्म ४ किमी बाटो कालोपत्रे</t>
  </si>
  <si>
    <t>11.4.22.268-पर्वत जिल्लाको कुस्मा न. पा. वडा नं. ४ अर्मादी पुरानो बाटो सडक निर्माण</t>
  </si>
  <si>
    <t>11.4.22.272-पर्वत जिल्लाको फलेवास नपा खड्केटारी बाधे पञ्चासे सडक स्तरोन्नती</t>
  </si>
  <si>
    <t>11.4.22.255-पर्वत जिल्लाको कूश्मा नगरपालिका १४ आर्थर फुलवारी सडक स्तरोन्नती</t>
  </si>
  <si>
    <t xml:space="preserve">नोट :- सालबसाली आयोजनाको महल ४,५ र ६ मा भर्नु पर्दैन </t>
  </si>
  <si>
    <t xml:space="preserve">आयोजनाहरुको विवरण प्रदेश योजना आयोगमा र सम्बद्ध मन्त्रलायमा प्रस्तुत गर्नुपर्ने </t>
  </si>
  <si>
    <t>मन्त्रालयस्तर विकास समस्या समाधान समितिको पछिल्लो बैठकका निर्णयहरुको कार्यान्वयन स्थिति :</t>
  </si>
  <si>
    <t>मन्त्रालयस्तर विकास समस्या समाधान समितिको पछिल्लो बैठकमा भएका प्रमुख निर्णयहरु :</t>
  </si>
  <si>
    <t>तयार गर्नेको</t>
  </si>
  <si>
    <t xml:space="preserve">रूजु गर्ने </t>
  </si>
  <si>
    <t xml:space="preserve">प्रमाणित गर्नेको </t>
  </si>
  <si>
    <t>नाम, पद :</t>
  </si>
  <si>
    <t>लेखा अधिकृत श्री गोविन्दप्रसाद सापकोटा</t>
  </si>
  <si>
    <t>र्इ. जिता गिरी</t>
  </si>
  <si>
    <t>कार्यालय प्रमुख गुरुदत्त अधिकारी</t>
  </si>
  <si>
    <t>दस्तखत :</t>
  </si>
  <si>
    <t>मिति :</t>
  </si>
  <si>
    <t>८ महिना</t>
  </si>
  <si>
    <t xml:space="preserve"> दोस्रो चौमासिक लक्ष्य </t>
  </si>
  <si>
    <t xml:space="preserve"> दोस्रो चौमासिक प्रगति </t>
  </si>
  <si>
    <t xml:space="preserve"> दोस्रो चौमासिक भौतिक प्रगति प्रतिशतमा:</t>
  </si>
  <si>
    <t xml:space="preserve"> दोस्रो चौमासिक वित्तीय प्रगति प्रतिशतमा:</t>
  </si>
  <si>
    <t xml:space="preserve">अनुसूची-३  प्रदेश कार्यालयले प्रदेश नीति तथा योजना आयोगमा पठाउने  दोस्रो चौमासिक प्रगति प्रतिवेदन </t>
  </si>
  <si>
    <t xml:space="preserve"> दोस्रो चौमासिक प्रगति स्थिति (%)</t>
  </si>
  <si>
    <t xml:space="preserve">आयोजनाहरुको समष्टिगत दोस्रो चौमासिक प्रगति प्रतिवेदन </t>
  </si>
  <si>
    <t>अनुसूची २- दोस्रो चौमासिक प्रगति प्रतिवेदन २०८०-८१</t>
  </si>
  <si>
    <t>चालु खर्च</t>
  </si>
  <si>
    <t>झोलुङ्गे पुल निर्माण तथा सम्भार कार्यक्रम(प्रदेश)</t>
  </si>
  <si>
    <r>
      <t>गण्डकी</t>
    </r>
    <r>
      <rPr>
        <b/>
        <sz val="10"/>
        <color theme="1"/>
        <rFont val="Courier New"/>
        <family val="3"/>
      </rPr>
      <t xml:space="preserve"> </t>
    </r>
    <r>
      <rPr>
        <b/>
        <sz val="10"/>
        <color theme="1"/>
        <rFont val="Mangal"/>
        <family val="1"/>
      </rPr>
      <t>प्रदेश</t>
    </r>
    <r>
      <rPr>
        <b/>
        <sz val="10"/>
        <color theme="1"/>
        <rFont val="Courier New"/>
        <family val="3"/>
      </rPr>
      <t xml:space="preserve"> </t>
    </r>
    <r>
      <rPr>
        <b/>
        <sz val="10"/>
        <color theme="1"/>
        <rFont val="Mangal"/>
        <family val="1"/>
      </rPr>
      <t>सरकार</t>
    </r>
  </si>
  <si>
    <r>
      <t>पूर्वाधार विकास</t>
    </r>
    <r>
      <rPr>
        <b/>
        <sz val="12"/>
        <color theme="1"/>
        <rFont val="Segoe UI"/>
        <family val="2"/>
      </rPr>
      <t xml:space="preserve"> </t>
    </r>
    <r>
      <rPr>
        <b/>
        <sz val="12"/>
        <color theme="1"/>
        <rFont val="Mangal"/>
        <family val="1"/>
      </rPr>
      <t>निर्देशनालय</t>
    </r>
  </si>
  <si>
    <t>0 कम्पोनेन्ट नभएको</t>
  </si>
  <si>
    <r>
      <rPr>
        <b/>
        <sz val="16"/>
        <rFont val="Kalimati"/>
        <charset val="1"/>
      </rPr>
      <t>६.</t>
    </r>
    <r>
      <rPr>
        <sz val="16"/>
        <rFont val="Kalimati"/>
        <charset val="1"/>
      </rPr>
      <t>यस अवधिको बजेट (रू.):990500000</t>
    </r>
  </si>
  <si>
    <t>(क) आन्तरिक 990500000</t>
  </si>
  <si>
    <t>१) प्रदेश  सरकार: 990500000</t>
  </si>
  <si>
    <t>10. आयोजनाको शुरूदेखि यस अवधिसम्मको भौतिक प्रगति प्रतिशत: 30</t>
  </si>
  <si>
    <t>निर्माण सम्पन्न</t>
  </si>
  <si>
    <t>निर्माण भैरहेको</t>
  </si>
  <si>
    <t>निर्माण भएको</t>
  </si>
  <si>
    <t>ठेक्का प्रक्रियामा रहेको</t>
  </si>
  <si>
    <t>ल.इ स्वीकृत प्रक्रियामा रहेको</t>
  </si>
  <si>
    <t>डिपिआर प्रक्रियामा रहेको</t>
  </si>
  <si>
    <t>कास्कीबाट निर्माण भइरहेको</t>
  </si>
  <si>
    <t>सम्पन्न</t>
  </si>
  <si>
    <t>निर्माण भइरहेको</t>
  </si>
  <si>
    <t>७. यस अवधिको खर्च रकम र प्रतिशत: रु. 1528.06 र 15.47 प्रतिशत</t>
  </si>
  <si>
    <t>रु. 152806000</t>
  </si>
  <si>
    <t>रु. 1528.06 र 15.43 प्रतिशत</t>
  </si>
</sst>
</file>

<file path=xl/styles.xml><?xml version="1.0" encoding="utf-8"?>
<styleSheet xmlns="http://schemas.openxmlformats.org/spreadsheetml/2006/main">
  <numFmts count="14">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
    <numFmt numFmtId="168" formatCode="0.00_)"/>
    <numFmt numFmtId="169" formatCode="\t&quot;$&quot;#,##0_);\(\t&quot;$&quot;#,##0\)"/>
    <numFmt numFmtId="170" formatCode="0.00;[Red]0.00"/>
    <numFmt numFmtId="171" formatCode="0;[Red]0"/>
    <numFmt numFmtId="172" formatCode="_(* #,##0_);_(* \(#,##0\);_(* &quot;-&quot;??_);_(@_)"/>
    <numFmt numFmtId="173" formatCode="[$-4000439]0"/>
    <numFmt numFmtId="174" formatCode="0.0;[Red]0.0"/>
    <numFmt numFmtId="175" formatCode="0.0000"/>
    <numFmt numFmtId="176" formatCode="0.000"/>
  </numFmts>
  <fonts count="65">
    <font>
      <sz val="11"/>
      <color theme="1"/>
      <name val="Calibri"/>
      <charset val="134"/>
      <scheme val="minor"/>
    </font>
    <font>
      <sz val="11"/>
      <color theme="1"/>
      <name val="Calibri"/>
      <family val="2"/>
      <scheme val="minor"/>
    </font>
    <font>
      <b/>
      <sz val="11"/>
      <name val="Kalimati"/>
      <charset val="1"/>
    </font>
    <font>
      <sz val="11"/>
      <name val="Kalimati"/>
      <charset val="1"/>
    </font>
    <font>
      <b/>
      <sz val="18"/>
      <name val="Kalimati"/>
      <charset val="1"/>
    </font>
    <font>
      <b/>
      <sz val="12"/>
      <name val="Kalimati"/>
      <charset val="1"/>
    </font>
    <font>
      <b/>
      <sz val="16"/>
      <color theme="1"/>
      <name val="Calibri"/>
      <charset val="134"/>
      <scheme val="minor"/>
    </font>
    <font>
      <sz val="16"/>
      <color theme="1"/>
      <name val="Calibri"/>
      <charset val="134"/>
      <scheme val="minor"/>
    </font>
    <font>
      <b/>
      <sz val="14"/>
      <name val="Kalimati"/>
      <charset val="1"/>
    </font>
    <font>
      <b/>
      <sz val="16"/>
      <name val="Kalimati"/>
      <charset val="1"/>
    </font>
    <font>
      <sz val="14"/>
      <name val="Kalimati"/>
      <charset val="1"/>
    </font>
    <font>
      <sz val="20"/>
      <name val="Calibri"/>
      <charset val="134"/>
    </font>
    <font>
      <b/>
      <sz val="10"/>
      <name val="Kalimati"/>
      <charset val="1"/>
    </font>
    <font>
      <b/>
      <sz val="16"/>
      <color theme="1"/>
      <name val="Segoe UI"/>
      <charset val="134"/>
    </font>
    <font>
      <sz val="16"/>
      <color rgb="FF1E293B"/>
      <name val="Var(--mdc-typography-body2-font"/>
      <charset val="1"/>
    </font>
    <font>
      <sz val="16"/>
      <color rgb="FF1E293B"/>
      <name val="Var(--mdc-typography-body2-font"/>
      <charset val="134"/>
    </font>
    <font>
      <sz val="16"/>
      <name val="Kalimati"/>
      <charset val="1"/>
    </font>
    <font>
      <sz val="16"/>
      <name val="NPC Light"/>
      <charset val="134"/>
    </font>
    <font>
      <u/>
      <sz val="16"/>
      <name val="Kalimati"/>
      <charset val="1"/>
    </font>
    <font>
      <sz val="11"/>
      <name val="NPC Light"/>
      <charset val="134"/>
    </font>
    <font>
      <sz val="12"/>
      <name val="Kalimati"/>
      <charset val="1"/>
    </font>
    <font>
      <b/>
      <sz val="14"/>
      <color rgb="FFFF0000"/>
      <name val="Kalimati"/>
      <charset val="1"/>
    </font>
    <font>
      <sz val="14"/>
      <color theme="1"/>
      <name val="Kalimati"/>
      <charset val="1"/>
    </font>
    <font>
      <sz val="10"/>
      <color theme="1"/>
      <name val="Calibri"/>
      <charset val="134"/>
      <scheme val="minor"/>
    </font>
    <font>
      <b/>
      <sz val="10"/>
      <color theme="1"/>
      <name val="Calibri"/>
      <charset val="134"/>
      <scheme val="minor"/>
    </font>
    <font>
      <b/>
      <sz val="18"/>
      <color theme="1"/>
      <name val="Calibri"/>
      <charset val="134"/>
      <scheme val="minor"/>
    </font>
    <font>
      <sz val="14"/>
      <name val="NPC Light"/>
      <charset val="134"/>
    </font>
    <font>
      <sz val="11"/>
      <color theme="1"/>
      <name val="Arial"/>
      <charset val="134"/>
    </font>
    <font>
      <b/>
      <sz val="8"/>
      <color theme="1"/>
      <name val="Mangal"/>
      <charset val="134"/>
    </font>
    <font>
      <b/>
      <sz val="10"/>
      <name val="Calibri"/>
      <charset val="134"/>
    </font>
    <font>
      <b/>
      <sz val="10"/>
      <color theme="1"/>
      <name val="Mangal"/>
      <charset val="134"/>
    </font>
    <font>
      <b/>
      <sz val="22"/>
      <color theme="1"/>
      <name val="Mangal"/>
      <charset val="134"/>
    </font>
    <font>
      <b/>
      <sz val="20"/>
      <color theme="1"/>
      <name val="Mangal"/>
      <charset val="134"/>
    </font>
    <font>
      <b/>
      <sz val="12"/>
      <color theme="1"/>
      <name val="Kalimati"/>
      <charset val="1"/>
    </font>
    <font>
      <sz val="11"/>
      <color theme="1"/>
      <name val="Kalimati"/>
      <charset val="1"/>
    </font>
    <font>
      <b/>
      <sz val="11"/>
      <color theme="1"/>
      <name val="Kalimati"/>
      <charset val="1"/>
    </font>
    <font>
      <sz val="11"/>
      <color theme="1"/>
      <name val="Calibri"/>
      <charset val="134"/>
      <scheme val="minor"/>
    </font>
    <font>
      <u/>
      <sz val="8.8000000000000007"/>
      <color theme="10"/>
      <name val="Calibri"/>
      <charset val="134"/>
    </font>
    <font>
      <sz val="10"/>
      <name val="Arial"/>
      <charset val="134"/>
    </font>
    <font>
      <sz val="11"/>
      <color indexed="8"/>
      <name val="Calibri"/>
      <charset val="134"/>
    </font>
    <font>
      <sz val="10"/>
      <name val="Arial"/>
      <charset val="204"/>
    </font>
    <font>
      <sz val="1"/>
      <color indexed="16"/>
      <name val="Courier"/>
      <charset val="134"/>
    </font>
    <font>
      <i/>
      <sz val="1"/>
      <color indexed="16"/>
      <name val="Courier"/>
      <charset val="134"/>
    </font>
    <font>
      <sz val="8"/>
      <name val="Arial"/>
      <charset val="134"/>
    </font>
    <font>
      <u/>
      <sz val="10"/>
      <color indexed="12"/>
      <name val="Arial"/>
      <charset val="134"/>
    </font>
    <font>
      <u/>
      <sz val="10"/>
      <color theme="10"/>
      <name val="Arial"/>
      <charset val="134"/>
    </font>
    <font>
      <b/>
      <i/>
      <sz val="16"/>
      <name val="Helv"/>
      <charset val="134"/>
    </font>
    <font>
      <sz val="10"/>
      <color indexed="8"/>
      <name val="Arial"/>
      <charset val="134"/>
    </font>
    <font>
      <sz val="12"/>
      <name val="Helv"/>
      <charset val="134"/>
    </font>
    <font>
      <sz val="10"/>
      <name val="Arial"/>
      <charset val="1"/>
    </font>
    <font>
      <sz val="11"/>
      <color rgb="FF000000"/>
      <name val="Calibri"/>
      <charset val="134"/>
      <scheme val="minor"/>
    </font>
    <font>
      <sz val="10"/>
      <name val="Times New Roman"/>
      <charset val="134"/>
    </font>
    <font>
      <sz val="10"/>
      <name val="MS Sans Serif"/>
      <charset val="134"/>
    </font>
    <font>
      <sz val="10"/>
      <name val="Arial"/>
      <family val="2"/>
    </font>
    <font>
      <b/>
      <sz val="10"/>
      <color theme="1"/>
      <name val="Kalimati"/>
      <charset val="1"/>
    </font>
    <font>
      <sz val="10"/>
      <color theme="1"/>
      <name val="Kalimati"/>
      <charset val="1"/>
    </font>
    <font>
      <b/>
      <sz val="10"/>
      <color theme="1"/>
      <name val="Mangal"/>
      <family val="1"/>
    </font>
    <font>
      <b/>
      <sz val="10"/>
      <color theme="1"/>
      <name val="Courier New"/>
      <family val="3"/>
    </font>
    <font>
      <b/>
      <sz val="12"/>
      <color theme="1"/>
      <name val="Mangal"/>
      <family val="1"/>
    </font>
    <font>
      <b/>
      <sz val="12"/>
      <color theme="1"/>
      <name val="Segoe UI"/>
      <family val="2"/>
    </font>
    <font>
      <b/>
      <sz val="20"/>
      <color theme="1"/>
      <name val="Mangal"/>
      <family val="1"/>
    </font>
    <font>
      <sz val="10"/>
      <name val="Kalimati"/>
      <charset val="1"/>
    </font>
    <font>
      <b/>
      <sz val="16"/>
      <color theme="1"/>
      <name val="Calibri"/>
      <family val="2"/>
      <scheme val="minor"/>
    </font>
    <font>
      <sz val="14"/>
      <name val="Calibri"/>
      <family val="2"/>
    </font>
    <font>
      <sz val="12"/>
      <name val="Calibri"/>
      <family val="2"/>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383">
    <xf numFmtId="0" fontId="0" fillId="0" borderId="0"/>
    <xf numFmtId="0" fontId="37" fillId="0" borderId="0" applyNumberFormat="0" applyFill="0" applyBorder="0" applyAlignment="0" applyProtection="0">
      <alignment vertical="top"/>
      <protection locked="0"/>
    </xf>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8"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3" fontId="27" fillId="0" borderId="0" applyFont="0" applyFill="0" applyBorder="0" applyAlignment="0" applyProtection="0"/>
    <xf numFmtId="165" fontId="36"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7" fontId="41" fillId="0" borderId="0">
      <protection locked="0"/>
    </xf>
    <xf numFmtId="167" fontId="41" fillId="0" borderId="0">
      <protection locked="0"/>
    </xf>
    <xf numFmtId="167" fontId="42" fillId="0" borderId="0">
      <protection locked="0"/>
    </xf>
    <xf numFmtId="167" fontId="41" fillId="0" borderId="0">
      <protection locked="0"/>
    </xf>
    <xf numFmtId="167" fontId="41" fillId="0" borderId="0">
      <protection locked="0"/>
    </xf>
    <xf numFmtId="167" fontId="41" fillId="0" borderId="0">
      <protection locked="0"/>
    </xf>
    <xf numFmtId="167" fontId="41" fillId="0" borderId="0">
      <protection locked="0"/>
    </xf>
    <xf numFmtId="38" fontId="43" fillId="2" borderId="0" applyNumberFormat="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10" fontId="43" fillId="3" borderId="1" applyNumberFormat="0" applyBorder="0" applyAlignment="0" applyProtection="0"/>
    <xf numFmtId="168" fontId="46" fillId="0" borderId="0"/>
    <xf numFmtId="0" fontId="36" fillId="0" borderId="0"/>
    <xf numFmtId="0" fontId="38" fillId="0" borderId="0"/>
    <xf numFmtId="0" fontId="47" fillId="0" borderId="0"/>
    <xf numFmtId="0" fontId="38" fillId="0" borderId="0"/>
    <xf numFmtId="169" fontId="48" fillId="0" borderId="0"/>
    <xf numFmtId="169" fontId="4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7" fillId="0" borderId="0"/>
    <xf numFmtId="0" fontId="47" fillId="0" borderId="0"/>
    <xf numFmtId="0" fontId="36" fillId="0" borderId="0"/>
    <xf numFmtId="0" fontId="47" fillId="0" borderId="0"/>
    <xf numFmtId="0" fontId="27" fillId="0" borderId="0"/>
    <xf numFmtId="0" fontId="38" fillId="0" borderId="0"/>
    <xf numFmtId="0" fontId="36" fillId="0" borderId="0"/>
    <xf numFmtId="0" fontId="3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9" fillId="0" borderId="0"/>
    <xf numFmtId="0" fontId="38" fillId="0" borderId="0"/>
    <xf numFmtId="0" fontId="27" fillId="0" borderId="0"/>
    <xf numFmtId="0" fontId="50" fillId="0" borderId="0"/>
    <xf numFmtId="0" fontId="38" fillId="0" borderId="0"/>
    <xf numFmtId="0" fontId="36" fillId="0" borderId="0"/>
    <xf numFmtId="0" fontId="38" fillId="0" borderId="0"/>
    <xf numFmtId="0" fontId="38" fillId="0" borderId="0"/>
    <xf numFmtId="0" fontId="38" fillId="0" borderId="0"/>
    <xf numFmtId="0" fontId="38" fillId="0" borderId="0"/>
    <xf numFmtId="0" fontId="51" fillId="0" borderId="0"/>
    <xf numFmtId="0" fontId="51" fillId="0" borderId="0"/>
    <xf numFmtId="0" fontId="38" fillId="0" borderId="0"/>
    <xf numFmtId="0" fontId="5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7" fillId="0" borderId="0"/>
    <xf numFmtId="0" fontId="27" fillId="0" borderId="0"/>
    <xf numFmtId="0" fontId="36"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protection hidden="1"/>
    </xf>
    <xf numFmtId="0" fontId="39" fillId="0" borderId="0"/>
    <xf numFmtId="0" fontId="36" fillId="0" borderId="0"/>
    <xf numFmtId="0" fontId="36" fillId="0" borderId="0"/>
    <xf numFmtId="0" fontId="38" fillId="0" borderId="0"/>
    <xf numFmtId="0" fontId="3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9" fillId="0" borderId="0"/>
    <xf numFmtId="0" fontId="39" fillId="0" borderId="0"/>
    <xf numFmtId="0" fontId="39" fillId="0" borderId="0"/>
    <xf numFmtId="0" fontId="39" fillId="0" borderId="0"/>
    <xf numFmtId="0" fontId="38" fillId="0" borderId="0"/>
    <xf numFmtId="0" fontId="36" fillId="0" borderId="0"/>
    <xf numFmtId="0" fontId="27" fillId="0" borderId="0"/>
    <xf numFmtId="0" fontId="27" fillId="0" borderId="0"/>
    <xf numFmtId="0" fontId="27" fillId="0" borderId="0"/>
    <xf numFmtId="0" fontId="36" fillId="0" borderId="0"/>
    <xf numFmtId="0" fontId="36" fillId="0" borderId="0"/>
    <xf numFmtId="0" fontId="36" fillId="0" borderId="0"/>
    <xf numFmtId="0" fontId="27" fillId="0" borderId="0"/>
    <xf numFmtId="0" fontId="27"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0" fillId="0" borderId="0"/>
    <xf numFmtId="0" fontId="40"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6" fillId="0" borderId="0"/>
    <xf numFmtId="0" fontId="38" fillId="0" borderId="0"/>
    <xf numFmtId="0" fontId="47" fillId="0" borderId="0"/>
    <xf numFmtId="0" fontId="38"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2" fillId="0" borderId="0"/>
    <xf numFmtId="10" fontId="38" fillId="0" borderId="0" applyFont="0" applyFill="0" applyBorder="0" applyAlignment="0" applyProtection="0"/>
    <xf numFmtId="9" fontId="36"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6" fillId="0" borderId="0" applyFont="0" applyFill="0" applyBorder="0" applyAlignment="0" applyProtection="0"/>
    <xf numFmtId="9" fontId="27" fillId="0" borderId="0" applyFont="0" applyFill="0" applyBorder="0" applyAlignment="0" applyProtection="0"/>
    <xf numFmtId="0" fontId="1" fillId="0" borderId="0"/>
    <xf numFmtId="0" fontId="53" fillId="0" borderId="0"/>
    <xf numFmtId="0" fontId="53" fillId="0" borderId="0"/>
    <xf numFmtId="0" fontId="1" fillId="0" borderId="0"/>
    <xf numFmtId="9" fontId="36" fillId="0" borderId="0" applyFont="0" applyFill="0" applyBorder="0" applyAlignment="0" applyProtection="0"/>
  </cellStyleXfs>
  <cellXfs count="307">
    <xf numFmtId="0" fontId="0" fillId="0" borderId="0" xfId="0"/>
    <xf numFmtId="170" fontId="2" fillId="0" borderId="0" xfId="226" applyNumberFormat="1" applyFont="1" applyFill="1" applyAlignment="1">
      <alignment vertical="center"/>
    </xf>
    <xf numFmtId="170" fontId="2" fillId="0" borderId="0" xfId="226" applyNumberFormat="1" applyFont="1" applyFill="1" applyAlignment="1">
      <alignment horizontal="center" vertical="center"/>
    </xf>
    <xf numFmtId="171" fontId="3" fillId="0" borderId="0" xfId="226" applyNumberFormat="1" applyFont="1" applyFill="1" applyAlignment="1">
      <alignment vertical="center"/>
    </xf>
    <xf numFmtId="171" fontId="2" fillId="0" borderId="0" xfId="226" applyNumberFormat="1" applyFont="1" applyFill="1" applyAlignment="1">
      <alignment vertical="center"/>
    </xf>
    <xf numFmtId="171" fontId="3" fillId="0" borderId="0" xfId="226" applyNumberFormat="1" applyFont="1" applyFill="1" applyAlignment="1">
      <alignment horizontal="left" vertical="center"/>
    </xf>
    <xf numFmtId="170" fontId="3" fillId="0" borderId="0" xfId="226" applyNumberFormat="1" applyFont="1" applyFill="1" applyAlignment="1">
      <alignment vertical="center" wrapText="1"/>
    </xf>
    <xf numFmtId="170" fontId="3" fillId="0" borderId="0" xfId="226" applyNumberFormat="1" applyFont="1" applyFill="1" applyAlignment="1">
      <alignment horizontal="center" vertical="center"/>
    </xf>
    <xf numFmtId="170" fontId="3" fillId="0" borderId="0" xfId="226" applyNumberFormat="1" applyFont="1" applyFill="1" applyAlignment="1">
      <alignment vertical="center"/>
    </xf>
    <xf numFmtId="1" fontId="3" fillId="0" borderId="0" xfId="226" applyNumberFormat="1" applyFont="1" applyFill="1" applyAlignment="1">
      <alignment horizontal="right" vertical="center"/>
    </xf>
    <xf numFmtId="1" fontId="3" fillId="0" borderId="0" xfId="226" applyNumberFormat="1" applyFont="1" applyFill="1" applyAlignment="1">
      <alignment vertical="center"/>
    </xf>
    <xf numFmtId="1" fontId="3" fillId="0" borderId="0" xfId="226" applyNumberFormat="1" applyFont="1" applyFill="1" applyAlignment="1">
      <alignment horizontal="center" vertical="center"/>
    </xf>
    <xf numFmtId="171" fontId="3" fillId="0" borderId="0" xfId="226" applyNumberFormat="1" applyFont="1" applyFill="1" applyBorder="1" applyAlignment="1">
      <alignment horizontal="left" vertical="center"/>
    </xf>
    <xf numFmtId="170" fontId="3" fillId="0" borderId="0" xfId="226" applyNumberFormat="1" applyFont="1" applyFill="1" applyBorder="1" applyAlignment="1">
      <alignment vertical="center" wrapText="1"/>
    </xf>
    <xf numFmtId="170" fontId="3" fillId="0" borderId="0" xfId="226" applyNumberFormat="1" applyFont="1" applyFill="1" applyBorder="1" applyAlignment="1">
      <alignment horizontal="center" vertical="center"/>
    </xf>
    <xf numFmtId="0" fontId="2" fillId="0" borderId="0" xfId="226" applyFont="1" applyFill="1" applyBorder="1" applyAlignment="1">
      <alignment horizontal="left" vertical="center"/>
    </xf>
    <xf numFmtId="0" fontId="3" fillId="0" borderId="0" xfId="226" applyFont="1" applyFill="1" applyBorder="1" applyAlignment="1">
      <alignment horizontal="center" vertical="center"/>
    </xf>
    <xf numFmtId="0" fontId="2" fillId="0" borderId="0" xfId="226" applyFont="1" applyFill="1" applyBorder="1" applyAlignment="1">
      <alignment vertical="center"/>
    </xf>
    <xf numFmtId="0" fontId="3" fillId="0" borderId="0" xfId="226" applyFont="1" applyFill="1" applyBorder="1" applyAlignment="1">
      <alignment horizontal="right" vertical="center"/>
    </xf>
    <xf numFmtId="0" fontId="3" fillId="0" borderId="0" xfId="226" applyFont="1" applyFill="1" applyBorder="1" applyAlignment="1">
      <alignment vertical="center"/>
    </xf>
    <xf numFmtId="171" fontId="2" fillId="0" borderId="1" xfId="226" applyNumberFormat="1" applyFont="1" applyFill="1" applyBorder="1" applyAlignment="1">
      <alignment horizontal="left" vertical="center"/>
    </xf>
    <xf numFmtId="170" fontId="2" fillId="0" borderId="1" xfId="226" applyNumberFormat="1" applyFont="1" applyFill="1" applyBorder="1" applyAlignment="1">
      <alignment horizontal="center" vertical="center"/>
    </xf>
    <xf numFmtId="171" fontId="3" fillId="0" borderId="1" xfId="226" applyNumberFormat="1" applyFont="1" applyFill="1" applyBorder="1" applyAlignment="1">
      <alignment horizontal="left" vertical="center"/>
    </xf>
    <xf numFmtId="171" fontId="3" fillId="0" borderId="1" xfId="226" applyNumberFormat="1" applyFont="1" applyFill="1" applyBorder="1" applyAlignment="1">
      <alignment horizontal="center" vertical="center"/>
    </xf>
    <xf numFmtId="171" fontId="3" fillId="0" borderId="4" xfId="226" applyNumberFormat="1" applyFont="1" applyFill="1" applyBorder="1" applyAlignment="1">
      <alignment horizontal="center" vertical="center"/>
    </xf>
    <xf numFmtId="171" fontId="4" fillId="0" borderId="1" xfId="226" applyNumberFormat="1" applyFont="1" applyFill="1" applyBorder="1" applyAlignment="1">
      <alignment horizontal="left" vertical="center"/>
    </xf>
    <xf numFmtId="171" fontId="5" fillId="0" borderId="4" xfId="226" applyNumberFormat="1" applyFont="1" applyFill="1" applyBorder="1" applyAlignment="1">
      <alignment horizontal="center" vertical="center"/>
    </xf>
    <xf numFmtId="0" fontId="6" fillId="0" borderId="5" xfId="0" applyFont="1" applyFill="1" applyBorder="1" applyAlignment="1">
      <alignment wrapText="1"/>
    </xf>
    <xf numFmtId="0" fontId="7" fillId="0" borderId="6" xfId="0" applyFont="1" applyFill="1" applyBorder="1" applyAlignment="1">
      <alignment wrapText="1"/>
    </xf>
    <xf numFmtId="170" fontId="3" fillId="0" borderId="0" xfId="226" applyNumberFormat="1" applyFont="1" applyFill="1" applyBorder="1" applyAlignment="1">
      <alignment vertical="center"/>
    </xf>
    <xf numFmtId="1" fontId="3" fillId="0" borderId="0" xfId="226" applyNumberFormat="1" applyFont="1" applyFill="1" applyBorder="1" applyAlignment="1">
      <alignment horizontal="right" vertical="center"/>
    </xf>
    <xf numFmtId="1" fontId="3" fillId="0" borderId="0" xfId="226" applyNumberFormat="1" applyFont="1" applyFill="1" applyBorder="1" applyAlignment="1">
      <alignment vertical="center"/>
    </xf>
    <xf numFmtId="0" fontId="3" fillId="0" borderId="0" xfId="226" applyFont="1" applyFill="1" applyBorder="1" applyAlignment="1">
      <alignment horizontal="left" vertical="center"/>
    </xf>
    <xf numFmtId="171" fontId="3" fillId="0" borderId="0" xfId="226" applyNumberFormat="1" applyFont="1" applyFill="1" applyBorder="1" applyAlignment="1">
      <alignment vertical="center"/>
    </xf>
    <xf numFmtId="170" fontId="2" fillId="0" borderId="0" xfId="226" applyNumberFormat="1" applyFont="1" applyFill="1" applyBorder="1" applyAlignment="1">
      <alignment vertical="center"/>
    </xf>
    <xf numFmtId="1" fontId="2" fillId="0" borderId="0" xfId="226" applyNumberFormat="1" applyFont="1" applyFill="1" applyBorder="1" applyAlignment="1">
      <alignment horizontal="right" vertical="center"/>
    </xf>
    <xf numFmtId="1" fontId="2" fillId="0" borderId="0" xfId="226" applyNumberFormat="1" applyFont="1" applyFill="1" applyBorder="1" applyAlignment="1">
      <alignment vertical="center"/>
    </xf>
    <xf numFmtId="170" fontId="5" fillId="0" borderId="1" xfId="226" applyNumberFormat="1" applyFont="1" applyFill="1" applyBorder="1" applyAlignment="1">
      <alignment horizontal="center" vertical="center"/>
    </xf>
    <xf numFmtId="170" fontId="5" fillId="0" borderId="1" xfId="83" applyNumberFormat="1" applyFont="1" applyFill="1" applyBorder="1" applyAlignment="1">
      <alignment horizontal="center" vertical="center"/>
    </xf>
    <xf numFmtId="1" fontId="5" fillId="0" borderId="1" xfId="226" applyNumberFormat="1" applyFont="1" applyFill="1" applyBorder="1" applyAlignment="1">
      <alignment horizontal="center" vertical="center" wrapText="1"/>
    </xf>
    <xf numFmtId="1" fontId="5" fillId="0" borderId="1" xfId="226" applyNumberFormat="1" applyFont="1" applyFill="1" applyBorder="1" applyAlignment="1">
      <alignment horizontal="center" vertical="center"/>
    </xf>
    <xf numFmtId="171" fontId="3" fillId="0" borderId="2" xfId="226" applyNumberFormat="1" applyFont="1" applyFill="1" applyBorder="1" applyAlignment="1">
      <alignment horizontal="center" vertical="center"/>
    </xf>
    <xf numFmtId="1" fontId="10" fillId="0" borderId="1" xfId="226" applyNumberFormat="1" applyFont="1" applyFill="1" applyBorder="1" applyAlignment="1">
      <alignment horizontal="center" vertical="center"/>
    </xf>
    <xf numFmtId="14" fontId="3" fillId="0" borderId="1" xfId="226" applyNumberFormat="1" applyFont="1" applyFill="1" applyBorder="1" applyAlignment="1">
      <alignment horizontal="center" vertical="center" wrapText="1"/>
    </xf>
    <xf numFmtId="171" fontId="10" fillId="0" borderId="1" xfId="226" applyNumberFormat="1" applyFont="1" applyFill="1" applyBorder="1" applyAlignment="1">
      <alignment vertical="center"/>
    </xf>
    <xf numFmtId="171" fontId="5" fillId="0" borderId="2" xfId="226" applyNumberFormat="1" applyFont="1" applyFill="1" applyBorder="1" applyAlignment="1">
      <alignment horizontal="center" vertical="center" wrapText="1"/>
    </xf>
    <xf numFmtId="171" fontId="11" fillId="0" borderId="2" xfId="226" applyNumberFormat="1" applyFont="1" applyFill="1" applyBorder="1" applyAlignment="1">
      <alignment horizontal="center" vertical="center"/>
    </xf>
    <xf numFmtId="14" fontId="12" fillId="0" borderId="1" xfId="226" applyNumberFormat="1" applyFont="1" applyFill="1" applyBorder="1" applyAlignment="1">
      <alignment horizontal="center" vertical="center" wrapText="1"/>
    </xf>
    <xf numFmtId="171" fontId="10" fillId="0" borderId="1" xfId="226" applyNumberFormat="1" applyFont="1" applyFill="1" applyBorder="1" applyAlignment="1">
      <alignment vertical="center" wrapText="1"/>
    </xf>
    <xf numFmtId="171" fontId="11" fillId="0" borderId="1" xfId="226" applyNumberFormat="1" applyFont="1" applyFill="1" applyBorder="1" applyAlignment="1">
      <alignment horizontal="center" vertical="center"/>
    </xf>
    <xf numFmtId="14" fontId="2" fillId="0" borderId="1" xfId="226" applyNumberFormat="1" applyFont="1" applyFill="1" applyBorder="1" applyAlignment="1">
      <alignment horizontal="center" vertical="center" wrapText="1"/>
    </xf>
    <xf numFmtId="0" fontId="3" fillId="0" borderId="0" xfId="226" applyFont="1" applyFill="1" applyAlignment="1">
      <alignment vertical="center"/>
    </xf>
    <xf numFmtId="172" fontId="3" fillId="0" borderId="0" xfId="226" applyNumberFormat="1" applyFont="1" applyFill="1" applyBorder="1" applyAlignment="1">
      <alignment horizontal="center" vertical="center"/>
    </xf>
    <xf numFmtId="171" fontId="12" fillId="0" borderId="2" xfId="226" applyNumberFormat="1" applyFont="1" applyFill="1" applyBorder="1" applyAlignment="1">
      <alignment horizontal="center" vertical="center" wrapText="1"/>
    </xf>
    <xf numFmtId="170" fontId="8" fillId="0" borderId="1" xfId="226" applyNumberFormat="1" applyFont="1" applyFill="1" applyBorder="1" applyAlignment="1">
      <alignment vertical="center" wrapText="1"/>
    </xf>
    <xf numFmtId="170" fontId="9" fillId="0" borderId="1" xfId="226" applyNumberFormat="1" applyFont="1" applyFill="1" applyBorder="1" applyAlignment="1">
      <alignment vertical="center" wrapText="1"/>
    </xf>
    <xf numFmtId="170" fontId="10" fillId="0" borderId="1" xfId="226" applyNumberFormat="1" applyFont="1" applyFill="1" applyBorder="1" applyAlignment="1">
      <alignment vertical="center" wrapText="1"/>
    </xf>
    <xf numFmtId="170" fontId="2" fillId="0" borderId="1" xfId="226" applyNumberFormat="1" applyFont="1" applyFill="1" applyBorder="1" applyAlignment="1">
      <alignment vertical="center" wrapText="1"/>
    </xf>
    <xf numFmtId="170" fontId="2" fillId="0" borderId="1" xfId="226" applyNumberFormat="1" applyFont="1" applyFill="1" applyBorder="1" applyAlignment="1">
      <alignment horizontal="right" vertical="center" wrapText="1"/>
    </xf>
    <xf numFmtId="171" fontId="2" fillId="0" borderId="1" xfId="226" applyNumberFormat="1" applyFont="1" applyFill="1" applyBorder="1" applyAlignment="1">
      <alignment horizontal="center" vertical="center" wrapText="1"/>
    </xf>
    <xf numFmtId="2" fontId="2" fillId="0" borderId="1" xfId="226" applyNumberFormat="1" applyFont="1" applyFill="1" applyBorder="1" applyAlignment="1">
      <alignment horizontal="right" vertical="center"/>
    </xf>
    <xf numFmtId="1" fontId="3" fillId="0" borderId="1" xfId="226" applyNumberFormat="1" applyFont="1" applyFill="1" applyBorder="1" applyAlignment="1">
      <alignment horizontal="right" vertical="center"/>
    </xf>
    <xf numFmtId="171" fontId="2" fillId="0" borderId="1" xfId="226" applyNumberFormat="1" applyFont="1" applyFill="1" applyBorder="1" applyAlignment="1">
      <alignment horizontal="right" vertical="center"/>
    </xf>
    <xf numFmtId="170" fontId="2" fillId="0" borderId="0" xfId="226" applyNumberFormat="1" applyFont="1" applyFill="1" applyAlignment="1">
      <alignment horizontal="left" vertical="center" wrapText="1"/>
    </xf>
    <xf numFmtId="170" fontId="3" fillId="0" borderId="1" xfId="226" applyNumberFormat="1" applyFont="1" applyFill="1" applyBorder="1" applyAlignment="1">
      <alignment vertical="center" wrapText="1"/>
    </xf>
    <xf numFmtId="170" fontId="9" fillId="0" borderId="1" xfId="226" applyNumberFormat="1" applyFont="1" applyFill="1" applyBorder="1" applyAlignment="1">
      <alignment horizontal="left" vertical="center" wrapText="1"/>
    </xf>
    <xf numFmtId="170" fontId="2" fillId="0" borderId="1" xfId="226" applyNumberFormat="1" applyFont="1" applyFill="1" applyBorder="1" applyAlignment="1">
      <alignment horizontal="left" vertical="center" wrapText="1"/>
    </xf>
    <xf numFmtId="171" fontId="8" fillId="0" borderId="4" xfId="226" applyNumberFormat="1" applyFont="1" applyFill="1" applyBorder="1" applyAlignment="1">
      <alignment vertical="center" wrapText="1"/>
    </xf>
    <xf numFmtId="0" fontId="13" fillId="0" borderId="1" xfId="0" applyFont="1" applyFill="1" applyBorder="1"/>
    <xf numFmtId="0" fontId="14" fillId="0" borderId="1" xfId="0" applyFont="1" applyFill="1" applyBorder="1" applyAlignment="1">
      <alignment horizontal="left" vertical="center" wrapText="1"/>
    </xf>
    <xf numFmtId="170" fontId="3" fillId="0" borderId="4" xfId="226" applyNumberFormat="1" applyFont="1" applyFill="1" applyBorder="1" applyAlignment="1">
      <alignment vertical="center" wrapText="1"/>
    </xf>
    <xf numFmtId="0" fontId="6" fillId="0" borderId="1" xfId="0" applyFont="1" applyFill="1" applyBorder="1" applyAlignment="1">
      <alignment horizontal="right"/>
    </xf>
    <xf numFmtId="0" fontId="15" fillId="0" borderId="1" xfId="0" applyFont="1" applyFill="1" applyBorder="1" applyAlignment="1">
      <alignment horizontal="left" vertical="center" wrapText="1"/>
    </xf>
    <xf numFmtId="0" fontId="6" fillId="0" borderId="7" xfId="0" applyFont="1" applyFill="1" applyBorder="1" applyAlignment="1">
      <alignment horizontal="right"/>
    </xf>
    <xf numFmtId="0" fontId="13" fillId="0" borderId="1" xfId="0" applyFont="1" applyFill="1" applyBorder="1" applyAlignment="1">
      <alignment wrapText="1"/>
    </xf>
    <xf numFmtId="0" fontId="3" fillId="0" borderId="1" xfId="110" applyFont="1" applyFill="1" applyBorder="1" applyAlignment="1">
      <alignment horizontal="left" vertical="center" wrapText="1"/>
    </xf>
    <xf numFmtId="0" fontId="2" fillId="0" borderId="1" xfId="110" applyFont="1" applyFill="1" applyBorder="1" applyAlignment="1">
      <alignment horizontal="right" vertical="center" wrapText="1"/>
    </xf>
    <xf numFmtId="171" fontId="16" fillId="0" borderId="0" xfId="226" applyNumberFormat="1" applyFont="1" applyFill="1" applyBorder="1" applyAlignment="1">
      <alignment horizontal="left" vertical="center"/>
    </xf>
    <xf numFmtId="170" fontId="16" fillId="0" borderId="0" xfId="226" applyNumberFormat="1" applyFont="1" applyFill="1" applyBorder="1" applyAlignment="1">
      <alignment horizontal="center" vertical="center" wrapText="1"/>
    </xf>
    <xf numFmtId="1" fontId="16" fillId="0" borderId="0" xfId="226" applyNumberFormat="1" applyFont="1" applyFill="1" applyAlignment="1">
      <alignment horizontal="left" vertical="center"/>
    </xf>
    <xf numFmtId="171" fontId="17" fillId="0" borderId="0" xfId="226" applyNumberFormat="1" applyFont="1" applyFill="1" applyBorder="1" applyAlignment="1">
      <alignment horizontal="left" vertical="center"/>
    </xf>
    <xf numFmtId="171" fontId="16" fillId="0" borderId="0" xfId="226" applyNumberFormat="1" applyFont="1" applyFill="1" applyBorder="1" applyAlignment="1">
      <alignment horizontal="left" vertical="center" wrapText="1"/>
    </xf>
    <xf numFmtId="170" fontId="16" fillId="0" borderId="0" xfId="226" applyNumberFormat="1" applyFont="1" applyFill="1" applyAlignment="1">
      <alignment vertical="center" wrapText="1"/>
    </xf>
    <xf numFmtId="170" fontId="16" fillId="0" borderId="0" xfId="226" applyNumberFormat="1" applyFont="1" applyFill="1" applyAlignment="1">
      <alignment horizontal="center" vertical="center" wrapText="1"/>
    </xf>
    <xf numFmtId="171" fontId="3" fillId="0" borderId="0" xfId="226" applyNumberFormat="1" applyFont="1" applyFill="1" applyBorder="1" applyAlignment="1">
      <alignment horizontal="left" vertical="center" wrapText="1"/>
    </xf>
    <xf numFmtId="170" fontId="3" fillId="0" borderId="0" xfId="226" applyNumberFormat="1" applyFont="1" applyFill="1" applyBorder="1" applyAlignment="1">
      <alignment horizontal="center" vertical="center" wrapText="1"/>
    </xf>
    <xf numFmtId="171" fontId="3" fillId="0" borderId="0" xfId="226" applyNumberFormat="1" applyFont="1" applyFill="1" applyAlignment="1">
      <alignment horizontal="left" vertical="center" wrapText="1"/>
    </xf>
    <xf numFmtId="170" fontId="3" fillId="0" borderId="0" xfId="226" applyNumberFormat="1" applyFont="1" applyFill="1" applyAlignment="1">
      <alignment horizontal="center" vertical="center" wrapText="1"/>
    </xf>
    <xf numFmtId="170" fontId="3" fillId="0" borderId="1" xfId="226" applyNumberFormat="1" applyFont="1" applyFill="1" applyBorder="1" applyAlignment="1">
      <alignment horizontal="right" vertical="center" wrapText="1"/>
    </xf>
    <xf numFmtId="170" fontId="3" fillId="0" borderId="1" xfId="226" applyNumberFormat="1" applyFont="1" applyFill="1" applyBorder="1" applyAlignment="1">
      <alignment horizontal="left" vertical="center" wrapText="1"/>
    </xf>
    <xf numFmtId="171" fontId="2" fillId="0" borderId="1" xfId="226" applyNumberFormat="1" applyFont="1" applyFill="1" applyBorder="1" applyAlignment="1">
      <alignment vertical="center"/>
    </xf>
    <xf numFmtId="171" fontId="16" fillId="0" borderId="0" xfId="226" applyNumberFormat="1" applyFont="1" applyFill="1" applyBorder="1" applyAlignment="1">
      <alignment horizontal="right" vertical="center" wrapText="1"/>
    </xf>
    <xf numFmtId="170" fontId="16" fillId="0" borderId="0" xfId="226" applyNumberFormat="1" applyFont="1" applyFill="1" applyBorder="1" applyAlignment="1">
      <alignment horizontal="right" vertical="center" wrapText="1"/>
    </xf>
    <xf numFmtId="171" fontId="16" fillId="0" borderId="0" xfId="226" applyNumberFormat="1" applyFont="1" applyFill="1" applyBorder="1" applyAlignment="1">
      <alignment horizontal="right" vertical="center"/>
    </xf>
    <xf numFmtId="1" fontId="16" fillId="0" borderId="0" xfId="226" applyNumberFormat="1" applyFont="1" applyFill="1" applyBorder="1" applyAlignment="1">
      <alignment horizontal="left" vertical="center"/>
    </xf>
    <xf numFmtId="1" fontId="17" fillId="0" borderId="0" xfId="226" applyNumberFormat="1" applyFont="1" applyFill="1" applyBorder="1" applyAlignment="1">
      <alignment vertical="center"/>
    </xf>
    <xf numFmtId="1" fontId="16" fillId="0" borderId="0" xfId="226" applyNumberFormat="1" applyFont="1" applyFill="1" applyBorder="1" applyAlignment="1">
      <alignment vertical="center" wrapText="1"/>
    </xf>
    <xf numFmtId="1" fontId="17" fillId="0" borderId="0" xfId="226" applyNumberFormat="1" applyFont="1" applyFill="1" applyAlignment="1">
      <alignment horizontal="left" vertical="center"/>
    </xf>
    <xf numFmtId="170" fontId="17" fillId="0" borderId="0" xfId="226" applyNumberFormat="1" applyFont="1" applyFill="1" applyBorder="1" applyAlignment="1">
      <alignment horizontal="right" vertical="center"/>
    </xf>
    <xf numFmtId="170" fontId="17" fillId="0" borderId="0" xfId="226" applyNumberFormat="1" applyFont="1" applyFill="1" applyBorder="1" applyAlignment="1">
      <alignment horizontal="center" vertical="center" wrapText="1"/>
    </xf>
    <xf numFmtId="1" fontId="16" fillId="0" borderId="0" xfId="226" applyNumberFormat="1" applyFont="1" applyFill="1" applyBorder="1" applyAlignment="1">
      <alignment horizontal="center" vertical="center" wrapText="1"/>
    </xf>
    <xf numFmtId="1" fontId="18" fillId="0" borderId="0" xfId="226" applyNumberFormat="1" applyFont="1" applyFill="1" applyAlignment="1">
      <alignment horizontal="left" vertical="center"/>
    </xf>
    <xf numFmtId="170" fontId="16" fillId="0" borderId="0" xfId="226" applyNumberFormat="1" applyFont="1" applyFill="1" applyAlignment="1">
      <alignment vertical="center"/>
    </xf>
    <xf numFmtId="1" fontId="3" fillId="0" borderId="0" xfId="226" applyNumberFormat="1" applyFont="1" applyFill="1" applyBorder="1" applyAlignment="1">
      <alignment horizontal="right" vertical="center" wrapText="1"/>
    </xf>
    <xf numFmtId="1" fontId="3" fillId="0" borderId="0" xfId="226" applyNumberFormat="1" applyFont="1" applyFill="1" applyBorder="1" applyAlignment="1">
      <alignment vertical="center" wrapText="1"/>
    </xf>
    <xf numFmtId="1" fontId="3" fillId="0" borderId="0" xfId="226" applyNumberFormat="1" applyFont="1" applyFill="1" applyAlignment="1">
      <alignment horizontal="right" vertical="center" wrapText="1"/>
    </xf>
    <xf numFmtId="1" fontId="3" fillId="0" borderId="0" xfId="226" applyNumberFormat="1" applyFont="1" applyFill="1" applyAlignment="1">
      <alignment vertical="center" wrapText="1"/>
    </xf>
    <xf numFmtId="170" fontId="3" fillId="0" borderId="0" xfId="226" applyNumberFormat="1" applyFont="1" applyFill="1" applyAlignment="1">
      <alignment horizontal="left" vertical="center" wrapText="1"/>
    </xf>
    <xf numFmtId="170" fontId="3" fillId="0" borderId="2" xfId="226" applyNumberFormat="1" applyFont="1" applyFill="1" applyBorder="1" applyAlignment="1">
      <alignment horizontal="right" vertical="center" wrapText="1"/>
    </xf>
    <xf numFmtId="171" fontId="3" fillId="0" borderId="0" xfId="226" applyNumberFormat="1" applyFont="1" applyFill="1" applyBorder="1" applyAlignment="1">
      <alignment horizontal="right" vertical="center" wrapText="1"/>
    </xf>
    <xf numFmtId="1" fontId="19" fillId="0" borderId="0" xfId="226" applyNumberFormat="1" applyFont="1" applyFill="1" applyBorder="1" applyAlignment="1">
      <alignment horizontal="center" vertical="center" wrapText="1"/>
    </xf>
    <xf numFmtId="170" fontId="19" fillId="0" borderId="0" xfId="226" applyNumberFormat="1" applyFont="1" applyFill="1" applyBorder="1" applyAlignment="1">
      <alignment vertical="center"/>
    </xf>
    <xf numFmtId="1" fontId="19" fillId="0" borderId="0" xfId="226" applyNumberFormat="1" applyFont="1" applyFill="1" applyBorder="1" applyAlignment="1">
      <alignment vertical="center"/>
    </xf>
    <xf numFmtId="1" fontId="3" fillId="0" borderId="0" xfId="226" applyNumberFormat="1" applyFont="1" applyFill="1" applyAlignment="1">
      <alignment horizontal="left" vertical="center"/>
    </xf>
    <xf numFmtId="1" fontId="20" fillId="0" borderId="0" xfId="226" applyNumberFormat="1" applyFont="1" applyFill="1" applyAlignment="1">
      <alignment vertical="center"/>
    </xf>
    <xf numFmtId="1" fontId="3" fillId="0" borderId="0" xfId="226" applyNumberFormat="1" applyFont="1" applyFill="1" applyBorder="1" applyAlignment="1">
      <alignment horizontal="center" vertical="center" wrapText="1"/>
    </xf>
    <xf numFmtId="1" fontId="3" fillId="0" borderId="0" xfId="226" applyNumberFormat="1" applyFont="1" applyFill="1" applyAlignment="1">
      <alignment horizontal="center" vertical="center" wrapText="1"/>
    </xf>
    <xf numFmtId="1" fontId="19" fillId="0" borderId="0" xfId="226" applyNumberFormat="1" applyFont="1" applyFill="1" applyBorder="1" applyAlignment="1">
      <alignment horizontal="left" vertical="center"/>
    </xf>
    <xf numFmtId="1" fontId="19" fillId="0" borderId="0" xfId="226" applyNumberFormat="1" applyFont="1" applyFill="1" applyAlignment="1">
      <alignment horizontal="left" vertical="center"/>
    </xf>
    <xf numFmtId="170" fontId="8" fillId="0" borderId="0" xfId="226" applyNumberFormat="1" applyFont="1" applyFill="1" applyAlignment="1">
      <alignment vertical="center"/>
    </xf>
    <xf numFmtId="170" fontId="8" fillId="0" borderId="0" xfId="226" applyNumberFormat="1" applyFont="1" applyFill="1" applyAlignment="1">
      <alignment horizontal="center" vertical="center"/>
    </xf>
    <xf numFmtId="171" fontId="10" fillId="0" borderId="0" xfId="226" applyNumberFormat="1" applyFont="1" applyFill="1" applyAlignment="1">
      <alignment vertical="center"/>
    </xf>
    <xf numFmtId="171" fontId="10" fillId="0" borderId="0" xfId="226" applyNumberFormat="1" applyFont="1" applyFill="1" applyAlignment="1">
      <alignment horizontal="left" vertical="center"/>
    </xf>
    <xf numFmtId="170" fontId="10" fillId="0" borderId="0" xfId="226" applyNumberFormat="1" applyFont="1" applyFill="1" applyAlignment="1">
      <alignment vertical="center" wrapText="1"/>
    </xf>
    <xf numFmtId="170" fontId="10" fillId="0" borderId="0" xfId="226" applyNumberFormat="1" applyFont="1" applyFill="1" applyAlignment="1">
      <alignment horizontal="center" vertical="center"/>
    </xf>
    <xf numFmtId="170" fontId="10" fillId="0" borderId="0" xfId="226" applyNumberFormat="1" applyFont="1" applyFill="1" applyAlignment="1">
      <alignment vertical="center"/>
    </xf>
    <xf numFmtId="1" fontId="10" fillId="0" borderId="0" xfId="226" applyNumberFormat="1" applyFont="1" applyFill="1" applyAlignment="1">
      <alignment horizontal="center" vertical="center"/>
    </xf>
    <xf numFmtId="0" fontId="8" fillId="0" borderId="0" xfId="226" applyFont="1" applyFill="1" applyAlignment="1">
      <alignment vertical="center"/>
    </xf>
    <xf numFmtId="0" fontId="10" fillId="0" borderId="0" xfId="226" applyFont="1" applyFill="1" applyAlignment="1">
      <alignment vertical="center"/>
    </xf>
    <xf numFmtId="173" fontId="21" fillId="0" borderId="0" xfId="226" applyNumberFormat="1" applyFont="1" applyFill="1" applyAlignment="1">
      <alignment horizontal="left" vertical="center"/>
    </xf>
    <xf numFmtId="1" fontId="10" fillId="0" borderId="0" xfId="226" applyNumberFormat="1" applyFont="1" applyFill="1" applyAlignment="1">
      <alignment horizontal="left" vertical="center"/>
    </xf>
    <xf numFmtId="0" fontId="16" fillId="0" borderId="0" xfId="226" applyFont="1" applyFill="1" applyAlignment="1">
      <alignment horizontal="right" vertical="center"/>
    </xf>
    <xf numFmtId="0" fontId="9" fillId="0" borderId="0" xfId="226" applyFont="1" applyFill="1" applyAlignment="1">
      <alignment horizontal="right" vertical="center"/>
    </xf>
    <xf numFmtId="1" fontId="10" fillId="0" borderId="0" xfId="226" applyNumberFormat="1" applyFont="1" applyFill="1" applyAlignment="1">
      <alignment horizontal="right" vertical="center"/>
    </xf>
    <xf numFmtId="0" fontId="9" fillId="0" borderId="0" xfId="226" applyFont="1" applyFill="1" applyAlignment="1">
      <alignment vertical="center"/>
    </xf>
    <xf numFmtId="1" fontId="10" fillId="0" borderId="0" xfId="83" applyNumberFormat="1" applyFont="1" applyFill="1" applyAlignment="1">
      <alignment horizontal="right" vertical="center"/>
    </xf>
    <xf numFmtId="170" fontId="16" fillId="0" borderId="0" xfId="226" applyNumberFormat="1" applyFont="1" applyFill="1" applyAlignment="1">
      <alignment horizontal="left" vertical="center"/>
    </xf>
    <xf numFmtId="1" fontId="16" fillId="0" borderId="0" xfId="226" applyNumberFormat="1" applyFont="1" applyFill="1" applyAlignment="1">
      <alignment vertical="center"/>
    </xf>
    <xf numFmtId="0" fontId="16" fillId="0" borderId="0" xfId="226" applyFont="1" applyFill="1" applyAlignment="1">
      <alignment horizontal="left" vertical="center"/>
    </xf>
    <xf numFmtId="1" fontId="10" fillId="0" borderId="0" xfId="226" applyNumberFormat="1" applyFont="1" applyFill="1" applyAlignment="1">
      <alignment vertical="center"/>
    </xf>
    <xf numFmtId="1" fontId="16" fillId="0" borderId="0" xfId="83" applyNumberFormat="1" applyFont="1" applyFill="1" applyAlignment="1">
      <alignment vertical="center"/>
    </xf>
    <xf numFmtId="0" fontId="10" fillId="0" borderId="0" xfId="226" applyFont="1" applyFill="1" applyAlignment="1">
      <alignment horizontal="center" vertical="center"/>
    </xf>
    <xf numFmtId="170" fontId="8" fillId="0" borderId="1" xfId="83" applyNumberFormat="1" applyFont="1" applyFill="1" applyBorder="1" applyAlignment="1">
      <alignment horizontal="center" vertical="center"/>
    </xf>
    <xf numFmtId="171" fontId="10" fillId="0" borderId="1" xfId="226" applyNumberFormat="1" applyFont="1" applyFill="1" applyBorder="1" applyAlignment="1">
      <alignment horizontal="left" vertical="center"/>
    </xf>
    <xf numFmtId="171" fontId="10" fillId="0" borderId="1" xfId="226" applyNumberFormat="1" applyFont="1" applyFill="1" applyBorder="1" applyAlignment="1">
      <alignment horizontal="center" vertical="center"/>
    </xf>
    <xf numFmtId="0" fontId="22" fillId="0" borderId="4" xfId="110" applyFont="1" applyFill="1" applyBorder="1" applyAlignment="1">
      <alignment horizontal="left" vertical="top"/>
    </xf>
    <xf numFmtId="171" fontId="10" fillId="0" borderId="1" xfId="226" applyNumberFormat="1" applyFont="1" applyFill="1" applyBorder="1" applyAlignment="1">
      <alignment horizontal="center" vertical="center" wrapText="1"/>
    </xf>
    <xf numFmtId="0" fontId="7" fillId="0" borderId="6" xfId="0" applyFont="1" applyFill="1" applyBorder="1" applyAlignment="1">
      <alignment horizontal="center" wrapText="1"/>
    </xf>
    <xf numFmtId="0" fontId="23" fillId="0" borderId="8" xfId="0" applyFont="1" applyFill="1" applyBorder="1" applyAlignment="1">
      <alignment wrapText="1"/>
    </xf>
    <xf numFmtId="170" fontId="10" fillId="0" borderId="1" xfId="226" applyNumberFormat="1" applyFont="1" applyFill="1" applyBorder="1" applyAlignment="1">
      <alignment horizontal="center" vertical="center" wrapText="1"/>
    </xf>
    <xf numFmtId="0" fontId="23" fillId="0" borderId="6" xfId="0" applyFont="1" applyFill="1" applyBorder="1" applyAlignment="1">
      <alignment wrapText="1"/>
    </xf>
    <xf numFmtId="0" fontId="24" fillId="0" borderId="9" xfId="0" applyFont="1" applyFill="1" applyBorder="1" applyAlignment="1">
      <alignment wrapText="1"/>
    </xf>
    <xf numFmtId="172" fontId="10" fillId="0" borderId="0" xfId="226" applyNumberFormat="1" applyFont="1" applyFill="1" applyAlignment="1">
      <alignment horizontal="center" vertical="center"/>
    </xf>
    <xf numFmtId="1" fontId="8" fillId="0" borderId="0" xfId="226" applyNumberFormat="1" applyFont="1" applyFill="1" applyAlignment="1">
      <alignment vertical="center"/>
    </xf>
    <xf numFmtId="0" fontId="10" fillId="0" borderId="0" xfId="226" applyFont="1" applyFill="1" applyAlignment="1">
      <alignment horizontal="centerContinuous" vertical="center"/>
    </xf>
    <xf numFmtId="174" fontId="10" fillId="0" borderId="1" xfId="226" applyNumberFormat="1" applyFont="1" applyFill="1" applyBorder="1" applyAlignment="1">
      <alignment horizontal="center" vertical="center"/>
    </xf>
    <xf numFmtId="1" fontId="8" fillId="0" borderId="1" xfId="226" applyNumberFormat="1" applyFont="1" applyFill="1" applyBorder="1" applyAlignment="1">
      <alignment horizontal="center" vertical="center"/>
    </xf>
    <xf numFmtId="170" fontId="10" fillId="0" borderId="1" xfId="226" applyNumberFormat="1" applyFont="1" applyFill="1" applyBorder="1" applyAlignment="1">
      <alignment horizontal="right" vertical="center" wrapText="1"/>
    </xf>
    <xf numFmtId="2" fontId="10" fillId="0" borderId="1" xfId="226" applyNumberFormat="1" applyFont="1" applyFill="1" applyBorder="1" applyAlignment="1">
      <alignment horizontal="center" vertical="center"/>
    </xf>
    <xf numFmtId="175" fontId="10" fillId="0" borderId="1" xfId="226" applyNumberFormat="1" applyFont="1" applyFill="1" applyBorder="1" applyAlignment="1">
      <alignment horizontal="center" vertical="center"/>
    </xf>
    <xf numFmtId="174" fontId="8" fillId="0" borderId="1" xfId="226" applyNumberFormat="1" applyFont="1" applyFill="1" applyBorder="1" applyAlignment="1">
      <alignment horizontal="right" vertical="center" wrapText="1"/>
    </xf>
    <xf numFmtId="170" fontId="8" fillId="0" borderId="1" xfId="226" applyNumberFormat="1" applyFont="1" applyFill="1" applyBorder="1" applyAlignment="1">
      <alignment horizontal="right" vertical="center" wrapText="1"/>
    </xf>
    <xf numFmtId="171" fontId="10" fillId="0" borderId="1" xfId="226" applyNumberFormat="1" applyFont="1" applyFill="1" applyBorder="1" applyAlignment="1">
      <alignment horizontal="right" vertical="center" wrapText="1"/>
    </xf>
    <xf numFmtId="171" fontId="10" fillId="0" borderId="1" xfId="226" applyNumberFormat="1" applyFont="1" applyFill="1" applyBorder="1" applyAlignment="1">
      <alignment horizontal="right" vertical="center"/>
    </xf>
    <xf numFmtId="174" fontId="8" fillId="0" borderId="1" xfId="226" applyNumberFormat="1" applyFont="1" applyFill="1" applyBorder="1" applyAlignment="1">
      <alignment horizontal="center" vertical="center"/>
    </xf>
    <xf numFmtId="2" fontId="25" fillId="0" borderId="6" xfId="0" applyNumberFormat="1" applyFont="1" applyFill="1" applyBorder="1" applyAlignment="1">
      <alignment wrapText="1"/>
    </xf>
    <xf numFmtId="170" fontId="10" fillId="0" borderId="1" xfId="226" applyNumberFormat="1" applyFont="1" applyFill="1" applyBorder="1" applyAlignment="1">
      <alignment vertical="center"/>
    </xf>
    <xf numFmtId="2" fontId="7" fillId="0" borderId="6" xfId="0" applyNumberFormat="1" applyFont="1" applyFill="1" applyBorder="1" applyAlignment="1">
      <alignment wrapText="1"/>
    </xf>
    <xf numFmtId="170" fontId="10" fillId="0" borderId="1" xfId="226" applyNumberFormat="1" applyFont="1" applyFill="1" applyBorder="1" applyAlignment="1">
      <alignment horizontal="right" vertical="center"/>
    </xf>
    <xf numFmtId="171" fontId="10" fillId="0" borderId="0" xfId="226" applyNumberFormat="1" applyFont="1" applyFill="1" applyBorder="1" applyAlignment="1">
      <alignment horizontal="left" vertical="center"/>
    </xf>
    <xf numFmtId="170" fontId="10" fillId="0" borderId="0" xfId="226" applyNumberFormat="1" applyFont="1" applyFill="1" applyBorder="1" applyAlignment="1">
      <alignment horizontal="center" vertical="center" wrapText="1"/>
    </xf>
    <xf numFmtId="171" fontId="10" fillId="0" borderId="0" xfId="226" applyNumberFormat="1" applyFont="1" applyFill="1" applyBorder="1" applyAlignment="1">
      <alignment horizontal="right" vertical="center" wrapText="1"/>
    </xf>
    <xf numFmtId="170" fontId="10" fillId="0" borderId="0" xfId="226" applyNumberFormat="1" applyFont="1" applyFill="1" applyBorder="1" applyAlignment="1">
      <alignment horizontal="right" vertical="center" wrapText="1"/>
    </xf>
    <xf numFmtId="171" fontId="10" fillId="0" borderId="0" xfId="226" applyNumberFormat="1" applyFont="1" applyFill="1" applyBorder="1" applyAlignment="1">
      <alignment horizontal="right" vertical="center"/>
    </xf>
    <xf numFmtId="1" fontId="26" fillId="0" borderId="0" xfId="226" applyNumberFormat="1" applyFont="1" applyFill="1" applyBorder="1" applyAlignment="1">
      <alignment vertical="center"/>
    </xf>
    <xf numFmtId="171" fontId="26" fillId="0" borderId="0" xfId="226" applyNumberFormat="1" applyFont="1" applyFill="1" applyBorder="1" applyAlignment="1">
      <alignment horizontal="left" vertical="center"/>
    </xf>
    <xf numFmtId="170" fontId="26" fillId="0" borderId="0" xfId="226" applyNumberFormat="1" applyFont="1" applyFill="1" applyBorder="1" applyAlignment="1">
      <alignment horizontal="right" vertical="center"/>
    </xf>
    <xf numFmtId="170" fontId="26" fillId="0" borderId="0" xfId="226" applyNumberFormat="1" applyFont="1" applyFill="1" applyBorder="1" applyAlignment="1">
      <alignment horizontal="center" vertical="center" wrapText="1"/>
    </xf>
    <xf numFmtId="171" fontId="10" fillId="0" borderId="0" xfId="226" applyNumberFormat="1" applyFont="1" applyFill="1" applyBorder="1" applyAlignment="1">
      <alignment horizontal="left" vertical="center" wrapText="1"/>
    </xf>
    <xf numFmtId="170" fontId="10" fillId="0" borderId="0" xfId="226" applyNumberFormat="1" applyFont="1" applyFill="1" applyAlignment="1">
      <alignment horizontal="center" vertical="center" wrapText="1"/>
    </xf>
    <xf numFmtId="170" fontId="10" fillId="0" borderId="0" xfId="226" applyNumberFormat="1" applyFont="1" applyFill="1" applyBorder="1" applyAlignment="1">
      <alignment vertical="center" wrapText="1"/>
    </xf>
    <xf numFmtId="171" fontId="10" fillId="0" borderId="0" xfId="226" applyNumberFormat="1" applyFont="1" applyFill="1" applyAlignment="1">
      <alignment horizontal="left" vertical="center" wrapText="1"/>
    </xf>
    <xf numFmtId="1" fontId="26" fillId="0" borderId="0" xfId="226" applyNumberFormat="1" applyFont="1" applyFill="1" applyBorder="1" applyAlignment="1">
      <alignment horizontal="center" vertical="center" wrapText="1"/>
    </xf>
    <xf numFmtId="170" fontId="26" fillId="0" borderId="0" xfId="226" applyNumberFormat="1" applyFont="1" applyFill="1" applyBorder="1" applyAlignment="1">
      <alignment vertical="center"/>
    </xf>
    <xf numFmtId="1" fontId="10" fillId="0" borderId="0" xfId="226" applyNumberFormat="1" applyFont="1" applyFill="1" applyAlignment="1">
      <alignment horizontal="center" vertical="center" wrapText="1"/>
    </xf>
    <xf numFmtId="0" fontId="27" fillId="0" borderId="0" xfId="139" applyFont="1" applyFill="1" applyAlignment="1">
      <alignment vertical="center"/>
    </xf>
    <xf numFmtId="0" fontId="27" fillId="0" borderId="0" xfId="139" applyFont="1" applyFill="1" applyAlignment="1"/>
    <xf numFmtId="0" fontId="33" fillId="0" borderId="0" xfId="139" applyFont="1" applyFill="1" applyBorder="1" applyAlignment="1">
      <alignment horizontal="left" vertical="center"/>
    </xf>
    <xf numFmtId="0" fontId="34" fillId="0" borderId="1" xfId="139" applyFont="1" applyFill="1" applyBorder="1" applyAlignment="1">
      <alignment horizontal="center" vertical="center"/>
    </xf>
    <xf numFmtId="0" fontId="35" fillId="0" borderId="1" xfId="139" applyFont="1" applyFill="1" applyBorder="1" applyAlignment="1">
      <alignment horizontal="left" vertical="center"/>
    </xf>
    <xf numFmtId="0" fontId="34" fillId="0" borderId="1" xfId="186" applyFont="1" applyFill="1" applyBorder="1" applyAlignment="1">
      <alignment vertical="center"/>
    </xf>
    <xf numFmtId="0" fontId="34" fillId="0" borderId="1" xfId="186" applyFont="1" applyFill="1" applyBorder="1" applyAlignment="1">
      <alignment horizontal="center" vertical="center"/>
    </xf>
    <xf numFmtId="173" fontId="34" fillId="0" borderId="1" xfId="186" applyNumberFormat="1" applyFont="1" applyFill="1" applyBorder="1" applyAlignment="1">
      <alignment horizontal="center" vertical="center"/>
    </xf>
    <xf numFmtId="0" fontId="35" fillId="0" borderId="1" xfId="186" applyFont="1" applyFill="1" applyBorder="1" applyAlignment="1">
      <alignment vertical="center"/>
    </xf>
    <xf numFmtId="0" fontId="35" fillId="0" borderId="1" xfId="186" applyFont="1" applyFill="1" applyBorder="1" applyAlignment="1">
      <alignment horizontal="center" vertical="center"/>
    </xf>
    <xf numFmtId="0" fontId="28" fillId="0" borderId="0" xfId="0" applyFont="1" applyFill="1" applyAlignment="1">
      <alignment vertical="center"/>
    </xf>
    <xf numFmtId="0" fontId="29" fillId="0" borderId="0" xfId="1" applyFont="1" applyFill="1" applyAlignment="1" applyProtection="1"/>
    <xf numFmtId="0" fontId="30" fillId="0" borderId="0" xfId="0" applyFont="1" applyFill="1" applyAlignment="1"/>
    <xf numFmtId="0" fontId="31" fillId="0" borderId="0" xfId="0" applyFont="1" applyFill="1" applyAlignment="1">
      <alignment vertical="center"/>
    </xf>
    <xf numFmtId="0" fontId="32" fillId="0" borderId="0" xfId="0" applyFont="1" applyFill="1" applyAlignment="1">
      <alignment vertical="center"/>
    </xf>
    <xf numFmtId="0" fontId="34" fillId="0" borderId="0" xfId="139" applyFont="1" applyFill="1" applyBorder="1" applyAlignment="1">
      <alignment horizontal="center" vertical="center"/>
    </xf>
    <xf numFmtId="0" fontId="34" fillId="0" borderId="12" xfId="139" applyFont="1" applyFill="1" applyBorder="1" applyAlignment="1">
      <alignment horizontal="center" vertical="center"/>
    </xf>
    <xf numFmtId="0" fontId="34" fillId="0" borderId="1" xfId="139" applyFont="1" applyFill="1" applyBorder="1" applyAlignment="1">
      <alignment horizontal="center" vertical="center" wrapText="1"/>
    </xf>
    <xf numFmtId="2" fontId="34" fillId="0" borderId="1" xfId="186" applyNumberFormat="1" applyFont="1" applyFill="1" applyBorder="1" applyAlignment="1">
      <alignment horizontal="center" vertical="center"/>
    </xf>
    <xf numFmtId="1" fontId="34" fillId="0" borderId="1" xfId="186" applyNumberFormat="1" applyFont="1" applyFill="1" applyBorder="1" applyAlignment="1">
      <alignment horizontal="center" vertical="center"/>
    </xf>
    <xf numFmtId="2" fontId="35" fillId="0" borderId="1" xfId="186" applyNumberFormat="1" applyFont="1" applyFill="1" applyBorder="1" applyAlignment="1">
      <alignment horizontal="center" vertical="center"/>
    </xf>
    <xf numFmtId="1" fontId="35" fillId="0" borderId="1" xfId="186" applyNumberFormat="1" applyFont="1" applyFill="1" applyBorder="1" applyAlignment="1">
      <alignment horizontal="center" vertical="center"/>
    </xf>
    <xf numFmtId="2" fontId="27" fillId="0" borderId="0" xfId="139" applyNumberFormat="1" applyFont="1" applyFill="1" applyAlignment="1"/>
    <xf numFmtId="0" fontId="8" fillId="0" borderId="0" xfId="226" quotePrefix="1" applyFont="1" applyFill="1" applyAlignment="1">
      <alignment vertical="center"/>
    </xf>
    <xf numFmtId="0" fontId="9" fillId="0" borderId="0" xfId="226" quotePrefix="1" applyFont="1" applyFill="1" applyAlignment="1">
      <alignment horizontal="left" vertical="center"/>
    </xf>
    <xf numFmtId="0" fontId="10" fillId="0" borderId="0" xfId="226" quotePrefix="1" applyFont="1" applyFill="1" applyAlignment="1">
      <alignment vertical="center"/>
    </xf>
    <xf numFmtId="0" fontId="16" fillId="0" borderId="0" xfId="226" quotePrefix="1" applyFont="1" applyFill="1" applyAlignment="1">
      <alignment horizontal="left" vertical="center"/>
    </xf>
    <xf numFmtId="0" fontId="2" fillId="0" borderId="0" xfId="226" quotePrefix="1" applyFont="1" applyFill="1" applyBorder="1" applyAlignment="1">
      <alignment horizontal="left" vertical="center"/>
    </xf>
    <xf numFmtId="2" fontId="10" fillId="0" borderId="0" xfId="226" applyNumberFormat="1" applyFont="1" applyFill="1" applyAlignment="1">
      <alignment vertical="center"/>
    </xf>
    <xf numFmtId="2" fontId="10" fillId="0" borderId="0" xfId="226" applyNumberFormat="1" applyFont="1" applyFill="1" applyAlignment="1">
      <alignment horizontal="center" vertical="center"/>
    </xf>
    <xf numFmtId="2" fontId="8" fillId="0" borderId="0" xfId="226" applyNumberFormat="1" applyFont="1" applyFill="1" applyAlignment="1">
      <alignment vertical="center"/>
    </xf>
    <xf numFmtId="2" fontId="8" fillId="0" borderId="1" xfId="83" applyNumberFormat="1" applyFont="1" applyFill="1" applyBorder="1" applyAlignment="1">
      <alignment horizontal="center" vertical="center"/>
    </xf>
    <xf numFmtId="2" fontId="8" fillId="0" borderId="1" xfId="226" applyNumberFormat="1" applyFont="1" applyFill="1" applyBorder="1" applyAlignment="1">
      <alignment horizontal="right" vertical="center" wrapText="1"/>
    </xf>
    <xf numFmtId="2" fontId="10" fillId="0" borderId="1" xfId="226" applyNumberFormat="1" applyFont="1" applyFill="1" applyBorder="1" applyAlignment="1">
      <alignment horizontal="right" vertical="center" wrapText="1"/>
    </xf>
    <xf numFmtId="2" fontId="10" fillId="0" borderId="1" xfId="226" applyNumberFormat="1" applyFont="1" applyFill="1" applyBorder="1" applyAlignment="1">
      <alignment horizontal="right" vertical="center"/>
    </xf>
    <xf numFmtId="2" fontId="10" fillId="0" borderId="1" xfId="226" applyNumberFormat="1" applyFont="1" applyFill="1" applyBorder="1" applyAlignment="1">
      <alignment vertical="center"/>
    </xf>
    <xf numFmtId="2" fontId="10" fillId="0" borderId="0" xfId="226" applyNumberFormat="1" applyFont="1" applyFill="1" applyBorder="1" applyAlignment="1">
      <alignment horizontal="right" vertical="center" wrapText="1"/>
    </xf>
    <xf numFmtId="2" fontId="10" fillId="0" borderId="0" xfId="226" applyNumberFormat="1" applyFont="1" applyFill="1" applyBorder="1" applyAlignment="1">
      <alignment horizontal="left" vertical="center"/>
    </xf>
    <xf numFmtId="2" fontId="10" fillId="0" borderId="0" xfId="226" applyNumberFormat="1" applyFont="1" applyFill="1" applyBorder="1" applyAlignment="1">
      <alignment vertical="center" wrapText="1"/>
    </xf>
    <xf numFmtId="2" fontId="10" fillId="0" borderId="0" xfId="226" applyNumberFormat="1" applyFont="1" applyFill="1" applyAlignment="1">
      <alignment vertical="center" wrapText="1"/>
    </xf>
    <xf numFmtId="0" fontId="34" fillId="0" borderId="2" xfId="186" applyFont="1" applyFill="1" applyBorder="1" applyAlignment="1">
      <alignment horizontal="center" vertical="center" wrapText="1"/>
    </xf>
    <xf numFmtId="0" fontId="34" fillId="0" borderId="13" xfId="186" applyFont="1" applyFill="1" applyBorder="1" applyAlignment="1">
      <alignment horizontal="center" vertical="center" wrapText="1"/>
    </xf>
    <xf numFmtId="0" fontId="34" fillId="0" borderId="3" xfId="186" applyFont="1" applyFill="1" applyBorder="1" applyAlignment="1">
      <alignment horizontal="center" vertical="center" wrapText="1"/>
    </xf>
    <xf numFmtId="0" fontId="34" fillId="0" borderId="1" xfId="186" applyFont="1" applyFill="1" applyBorder="1" applyAlignment="1">
      <alignment horizontal="center" vertical="center" wrapText="1"/>
    </xf>
    <xf numFmtId="0" fontId="10" fillId="0" borderId="0" xfId="226" applyFont="1" applyFill="1" applyAlignment="1">
      <alignment horizontal="left" vertical="center"/>
    </xf>
    <xf numFmtId="1" fontId="8" fillId="0" borderId="0" xfId="226" applyNumberFormat="1" applyFont="1" applyFill="1" applyAlignment="1">
      <alignment horizontal="left" vertical="center"/>
    </xf>
    <xf numFmtId="170" fontId="10" fillId="0" borderId="1" xfId="226" applyNumberFormat="1" applyFont="1" applyFill="1" applyBorder="1" applyAlignment="1">
      <alignment horizontal="center" vertical="center"/>
    </xf>
    <xf numFmtId="10" fontId="34" fillId="0" borderId="1" xfId="382" applyNumberFormat="1" applyFont="1" applyFill="1" applyBorder="1" applyAlignment="1">
      <alignment horizontal="center" vertical="center"/>
    </xf>
    <xf numFmtId="10" fontId="35" fillId="0" borderId="1" xfId="382" applyNumberFormat="1" applyFont="1" applyFill="1" applyBorder="1" applyAlignment="1">
      <alignment horizontal="center" vertical="center"/>
    </xf>
    <xf numFmtId="173" fontId="35" fillId="0" borderId="1" xfId="186" applyNumberFormat="1" applyFont="1" applyFill="1" applyBorder="1" applyAlignment="1">
      <alignment horizontal="center" vertical="center"/>
    </xf>
    <xf numFmtId="2" fontId="54" fillId="0" borderId="1" xfId="186" applyNumberFormat="1" applyFont="1" applyFill="1" applyBorder="1" applyAlignment="1">
      <alignment horizontal="center" vertical="center"/>
    </xf>
    <xf numFmtId="171" fontId="61" fillId="0" borderId="1" xfId="226" applyNumberFormat="1" applyFont="1" applyFill="1" applyBorder="1" applyAlignment="1">
      <alignment horizontal="right" vertical="center" wrapText="1"/>
    </xf>
    <xf numFmtId="170" fontId="5" fillId="0" borderId="1" xfId="226" applyNumberFormat="1" applyFont="1" applyFill="1" applyBorder="1" applyAlignment="1">
      <alignment horizontal="right" vertical="center" wrapText="1"/>
    </xf>
    <xf numFmtId="174" fontId="5" fillId="0" borderId="1" xfId="226" applyNumberFormat="1" applyFont="1" applyFill="1" applyBorder="1" applyAlignment="1">
      <alignment horizontal="center" vertical="center"/>
    </xf>
    <xf numFmtId="0" fontId="8" fillId="0" borderId="0" xfId="226" applyFont="1" applyFill="1" applyAlignment="1">
      <alignment horizontal="left" vertical="center"/>
    </xf>
    <xf numFmtId="170" fontId="8" fillId="0" borderId="1" xfId="226" applyNumberFormat="1" applyFont="1" applyFill="1" applyBorder="1" applyAlignment="1">
      <alignment horizontal="center" vertical="center" wrapText="1"/>
    </xf>
    <xf numFmtId="170" fontId="8" fillId="0" borderId="10" xfId="226" applyNumberFormat="1" applyFont="1" applyFill="1" applyBorder="1" applyAlignment="1">
      <alignment horizontal="center" vertical="center" wrapText="1"/>
    </xf>
    <xf numFmtId="170" fontId="8" fillId="0" borderId="1" xfId="226" applyNumberFormat="1" applyFont="1" applyFill="1" applyBorder="1" applyAlignment="1">
      <alignment horizontal="center" vertical="center"/>
    </xf>
    <xf numFmtId="1" fontId="10" fillId="0" borderId="0" xfId="226" applyNumberFormat="1" applyFont="1" applyFill="1" applyBorder="1" applyAlignment="1">
      <alignment horizontal="center" vertical="center" wrapText="1"/>
    </xf>
    <xf numFmtId="1" fontId="26" fillId="0" borderId="0" xfId="226" applyNumberFormat="1" applyFont="1" applyFill="1" applyAlignment="1">
      <alignment horizontal="left" vertical="center"/>
    </xf>
    <xf numFmtId="170" fontId="5" fillId="0" borderId="1" xfId="226" applyNumberFormat="1" applyFont="1" applyFill="1" applyBorder="1" applyAlignment="1">
      <alignment horizontal="center" vertical="center" wrapText="1"/>
    </xf>
    <xf numFmtId="170" fontId="20" fillId="0" borderId="1" xfId="226" applyNumberFormat="1" applyFont="1" applyFill="1" applyBorder="1" applyAlignment="1">
      <alignment horizontal="right" vertical="center" wrapText="1"/>
    </xf>
    <xf numFmtId="1" fontId="8" fillId="0" borderId="0" xfId="226" applyNumberFormat="1" applyFont="1" applyFill="1" applyAlignment="1">
      <alignment horizontal="right" vertical="center"/>
    </xf>
    <xf numFmtId="1" fontId="16" fillId="0" borderId="0" xfId="226" quotePrefix="1" applyNumberFormat="1" applyFont="1" applyFill="1" applyAlignment="1">
      <alignment vertical="center"/>
    </xf>
    <xf numFmtId="2" fontId="10" fillId="0" borderId="0" xfId="226" applyNumberFormat="1" applyFont="1" applyFill="1" applyAlignment="1">
      <alignment horizontal="right" vertical="center"/>
    </xf>
    <xf numFmtId="2" fontId="8" fillId="0" borderId="1" xfId="226" applyNumberFormat="1" applyFont="1" applyFill="1" applyBorder="1" applyAlignment="1">
      <alignment horizontal="center" vertical="center"/>
    </xf>
    <xf numFmtId="1" fontId="10" fillId="0" borderId="1" xfId="226" applyNumberFormat="1" applyFont="1" applyFill="1" applyBorder="1" applyAlignment="1">
      <alignment horizontal="center" vertical="center" wrapText="1"/>
    </xf>
    <xf numFmtId="0" fontId="6" fillId="0" borderId="6" xfId="0" applyFont="1" applyFill="1" applyBorder="1" applyAlignment="1">
      <alignment horizontal="center" wrapText="1"/>
    </xf>
    <xf numFmtId="0" fontId="62" fillId="0" borderId="6" xfId="0" applyFont="1" applyFill="1" applyBorder="1" applyAlignment="1">
      <alignment wrapText="1"/>
    </xf>
    <xf numFmtId="2" fontId="5" fillId="0" borderId="1" xfId="226" applyNumberFormat="1" applyFont="1" applyFill="1" applyBorder="1" applyAlignment="1">
      <alignment horizontal="right" vertical="center" wrapText="1"/>
    </xf>
    <xf numFmtId="0" fontId="6" fillId="0" borderId="6" xfId="0" applyFont="1" applyFill="1" applyBorder="1" applyAlignment="1">
      <alignment wrapText="1"/>
    </xf>
    <xf numFmtId="2" fontId="10" fillId="0" borderId="0" xfId="226" applyNumberFormat="1" applyFont="1" applyFill="1" applyBorder="1" applyAlignment="1">
      <alignment horizontal="right" vertical="center"/>
    </xf>
    <xf numFmtId="176" fontId="10" fillId="0" borderId="1" xfId="226" applyNumberFormat="1" applyFont="1" applyFill="1" applyBorder="1" applyAlignment="1">
      <alignment horizontal="right" vertical="center"/>
    </xf>
    <xf numFmtId="0" fontId="25" fillId="0" borderId="6" xfId="0" applyFont="1" applyFill="1" applyBorder="1" applyAlignment="1">
      <alignment wrapText="1"/>
    </xf>
    <xf numFmtId="1" fontId="10" fillId="0" borderId="0" xfId="226" applyNumberFormat="1" applyFont="1" applyFill="1" applyBorder="1" applyAlignment="1">
      <alignment horizontal="right" vertical="center" wrapText="1"/>
    </xf>
    <xf numFmtId="1" fontId="10" fillId="0" borderId="0" xfId="226" applyNumberFormat="1" applyFont="1" applyFill="1" applyAlignment="1">
      <alignment horizontal="right" vertical="center" wrapText="1"/>
    </xf>
    <xf numFmtId="0" fontId="3" fillId="0" borderId="0" xfId="226" applyFont="1" applyFill="1" applyBorder="1" applyAlignment="1">
      <alignment horizontal="center" vertical="center" wrapText="1"/>
    </xf>
    <xf numFmtId="0" fontId="3" fillId="0" borderId="0" xfId="226" applyFont="1" applyFill="1" applyBorder="1" applyAlignment="1">
      <alignment vertical="center" wrapText="1"/>
    </xf>
    <xf numFmtId="0" fontId="2" fillId="0" borderId="0" xfId="226" applyFont="1" applyFill="1" applyBorder="1" applyAlignment="1">
      <alignment vertical="center" wrapText="1"/>
    </xf>
    <xf numFmtId="171" fontId="3" fillId="0" borderId="1" xfId="226" applyNumberFormat="1" applyFont="1" applyFill="1" applyBorder="1" applyAlignment="1">
      <alignment horizontal="center" vertical="center" wrapText="1"/>
    </xf>
    <xf numFmtId="1" fontId="16" fillId="0" borderId="0" xfId="226" applyNumberFormat="1" applyFont="1" applyFill="1" applyAlignment="1">
      <alignment horizontal="left" vertical="center" wrapText="1"/>
    </xf>
    <xf numFmtId="171" fontId="63" fillId="0" borderId="1" xfId="226" applyNumberFormat="1" applyFont="1" applyFill="1" applyBorder="1" applyAlignment="1">
      <alignment horizontal="center" vertical="center" wrapText="1"/>
    </xf>
    <xf numFmtId="171" fontId="64" fillId="0" borderId="1" xfId="226" applyNumberFormat="1" applyFont="1" applyFill="1" applyBorder="1" applyAlignment="1">
      <alignment horizontal="left" vertical="center" wrapText="1"/>
    </xf>
    <xf numFmtId="0" fontId="56" fillId="0" borderId="0" xfId="0" applyFont="1" applyFill="1" applyAlignment="1">
      <alignment horizontal="center" vertical="center"/>
    </xf>
    <xf numFmtId="0" fontId="29" fillId="0" borderId="0" xfId="1" applyFont="1" applyFill="1" applyAlignment="1" applyProtection="1">
      <alignment horizontal="center" vertical="center"/>
    </xf>
    <xf numFmtId="0" fontId="58" fillId="0" borderId="0" xfId="0" applyFont="1" applyFill="1" applyAlignment="1">
      <alignment horizontal="center"/>
    </xf>
    <xf numFmtId="0" fontId="60" fillId="0" borderId="0" xfId="0" applyFont="1" applyFill="1" applyAlignment="1">
      <alignment horizontal="center" vertical="center"/>
    </xf>
    <xf numFmtId="0" fontId="32" fillId="0" borderId="0" xfId="0" applyFont="1" applyFill="1" applyAlignment="1">
      <alignment horizontal="center" vertical="center"/>
    </xf>
    <xf numFmtId="0" fontId="33" fillId="0" borderId="1" xfId="186" applyFont="1" applyFill="1" applyBorder="1" applyAlignment="1">
      <alignment horizontal="center" vertical="center"/>
    </xf>
    <xf numFmtId="0" fontId="33" fillId="0" borderId="4" xfId="139" applyFont="1" applyFill="1" applyBorder="1" applyAlignment="1">
      <alignment horizontal="left" vertical="center"/>
    </xf>
    <xf numFmtId="0" fontId="55" fillId="0" borderId="2" xfId="186" applyFont="1" applyFill="1" applyBorder="1" applyAlignment="1">
      <alignment horizontal="center" vertical="center" wrapText="1"/>
    </xf>
    <xf numFmtId="0" fontId="55" fillId="0" borderId="13" xfId="186" applyFont="1" applyFill="1" applyBorder="1" applyAlignment="1">
      <alignment horizontal="center" vertical="center" wrapText="1"/>
    </xf>
    <xf numFmtId="0" fontId="55" fillId="0" borderId="3" xfId="186" applyFont="1" applyFill="1" applyBorder="1" applyAlignment="1">
      <alignment horizontal="center" vertical="center" wrapText="1"/>
    </xf>
    <xf numFmtId="0" fontId="34" fillId="0" borderId="1" xfId="186" applyFont="1" applyFill="1" applyBorder="1" applyAlignment="1">
      <alignment horizontal="center" vertical="center" wrapText="1"/>
    </xf>
    <xf numFmtId="0" fontId="8" fillId="0" borderId="0" xfId="226" applyFont="1" applyFill="1" applyAlignment="1">
      <alignment horizontal="left" vertical="center"/>
    </xf>
    <xf numFmtId="0" fontId="8" fillId="0" borderId="0" xfId="226" applyFont="1" applyFill="1" applyAlignment="1">
      <alignment horizontal="center" vertical="center"/>
    </xf>
    <xf numFmtId="172" fontId="10" fillId="0" borderId="0" xfId="83" applyNumberFormat="1" applyFont="1" applyFill="1" applyBorder="1" applyAlignment="1">
      <alignment horizontal="left" vertical="center" wrapText="1"/>
    </xf>
    <xf numFmtId="170" fontId="8" fillId="0" borderId="1" xfId="226" applyNumberFormat="1" applyFont="1" applyFill="1" applyBorder="1" applyAlignment="1">
      <alignment horizontal="center" vertical="center" wrapText="1"/>
    </xf>
    <xf numFmtId="170" fontId="8" fillId="0" borderId="10" xfId="226" applyNumberFormat="1" applyFont="1" applyFill="1" applyBorder="1" applyAlignment="1">
      <alignment horizontal="center" vertical="center" wrapText="1"/>
    </xf>
    <xf numFmtId="170" fontId="8" fillId="0" borderId="11" xfId="226" applyNumberFormat="1" applyFont="1" applyFill="1" applyBorder="1" applyAlignment="1">
      <alignment horizontal="center" vertical="center" wrapText="1"/>
    </xf>
    <xf numFmtId="170" fontId="8" fillId="0" borderId="12" xfId="226" applyNumberFormat="1" applyFont="1" applyFill="1" applyBorder="1" applyAlignment="1">
      <alignment horizontal="center" vertical="center" wrapText="1"/>
    </xf>
    <xf numFmtId="171" fontId="8" fillId="0" borderId="1" xfId="226" applyNumberFormat="1" applyFont="1" applyFill="1" applyBorder="1" applyAlignment="1">
      <alignment horizontal="left" vertical="center"/>
    </xf>
    <xf numFmtId="170" fontId="8" fillId="0" borderId="1" xfId="226" applyNumberFormat="1" applyFont="1" applyFill="1" applyBorder="1" applyAlignment="1">
      <alignment horizontal="center" vertical="center"/>
    </xf>
    <xf numFmtId="170" fontId="8" fillId="0" borderId="2" xfId="226" applyNumberFormat="1" applyFont="1" applyFill="1" applyBorder="1" applyAlignment="1">
      <alignment horizontal="center" vertical="center" wrapText="1"/>
    </xf>
    <xf numFmtId="170" fontId="8" fillId="0" borderId="3" xfId="226" applyNumberFormat="1" applyFont="1" applyFill="1" applyBorder="1" applyAlignment="1">
      <alignment horizontal="center" vertical="center" wrapText="1"/>
    </xf>
    <xf numFmtId="1" fontId="10" fillId="0" borderId="0" xfId="226" applyNumberFormat="1" applyFont="1" applyFill="1" applyBorder="1" applyAlignment="1">
      <alignment horizontal="center" vertical="center" wrapText="1"/>
    </xf>
    <xf numFmtId="171" fontId="10" fillId="0" borderId="10" xfId="226" applyNumberFormat="1" applyFont="1" applyFill="1" applyBorder="1" applyAlignment="1">
      <alignment horizontal="left" vertical="center"/>
    </xf>
    <xf numFmtId="171" fontId="10" fillId="0" borderId="12" xfId="226" applyNumberFormat="1" applyFont="1" applyFill="1" applyBorder="1" applyAlignment="1">
      <alignment horizontal="left" vertical="center"/>
    </xf>
    <xf numFmtId="1" fontId="26" fillId="0" borderId="0" xfId="226" applyNumberFormat="1" applyFont="1" applyFill="1" applyAlignment="1">
      <alignment horizontal="left" vertical="center"/>
    </xf>
    <xf numFmtId="170" fontId="3" fillId="0" borderId="0" xfId="226" applyNumberFormat="1" applyFont="1" applyFill="1" applyBorder="1" applyAlignment="1">
      <alignment horizontal="right" vertical="center"/>
    </xf>
    <xf numFmtId="0" fontId="2" fillId="0" borderId="0" xfId="226" applyFont="1" applyFill="1" applyBorder="1" applyAlignment="1">
      <alignment horizontal="left" vertical="center"/>
    </xf>
    <xf numFmtId="0" fontId="3" fillId="0" borderId="0" xfId="226" applyFont="1" applyFill="1" applyBorder="1" applyAlignment="1">
      <alignment horizontal="center" vertical="center"/>
    </xf>
    <xf numFmtId="0" fontId="2" fillId="0" borderId="0" xfId="226" applyFont="1" applyFill="1" applyBorder="1" applyAlignment="1">
      <alignment horizontal="center" vertical="center"/>
    </xf>
    <xf numFmtId="172" fontId="3" fillId="0" borderId="0" xfId="83" applyNumberFormat="1" applyFont="1" applyFill="1" applyBorder="1" applyAlignment="1">
      <alignment horizontal="left" vertical="center" wrapText="1"/>
    </xf>
    <xf numFmtId="171" fontId="2" fillId="0" borderId="1" xfId="226" applyNumberFormat="1" applyFont="1" applyFill="1" applyBorder="1" applyAlignment="1">
      <alignment horizontal="left" vertical="center"/>
    </xf>
    <xf numFmtId="170" fontId="2" fillId="0" borderId="1" xfId="226" applyNumberFormat="1" applyFont="1" applyFill="1" applyBorder="1" applyAlignment="1">
      <alignment horizontal="center" vertical="center" wrapText="1"/>
    </xf>
    <xf numFmtId="170" fontId="2" fillId="0" borderId="2" xfId="226" applyNumberFormat="1" applyFont="1" applyFill="1" applyBorder="1" applyAlignment="1">
      <alignment horizontal="center" vertical="center" wrapText="1"/>
    </xf>
    <xf numFmtId="170" fontId="2" fillId="0" borderId="3" xfId="226" applyNumberFormat="1" applyFont="1" applyFill="1" applyBorder="1" applyAlignment="1">
      <alignment horizontal="center" vertical="center" wrapText="1"/>
    </xf>
    <xf numFmtId="170" fontId="5" fillId="0" borderId="1" xfId="226" applyNumberFormat="1" applyFont="1" applyFill="1" applyBorder="1" applyAlignment="1">
      <alignment horizontal="center" vertical="center" wrapText="1"/>
    </xf>
    <xf numFmtId="170" fontId="9" fillId="0" borderId="1" xfId="226" applyNumberFormat="1" applyFont="1" applyFill="1" applyBorder="1" applyAlignment="1">
      <alignment horizontal="center" vertical="center" wrapText="1"/>
    </xf>
    <xf numFmtId="170" fontId="5" fillId="0" borderId="2" xfId="226" applyNumberFormat="1" applyFont="1" applyFill="1" applyBorder="1" applyAlignment="1">
      <alignment horizontal="center" vertical="center" wrapText="1"/>
    </xf>
    <xf numFmtId="170" fontId="5" fillId="0" borderId="3" xfId="226" applyNumberFormat="1" applyFont="1" applyFill="1" applyBorder="1" applyAlignment="1">
      <alignment horizontal="center" vertical="center" wrapText="1"/>
    </xf>
  </cellXfs>
  <cellStyles count="383">
    <cellStyle name="Comma 10" xfId="2"/>
    <cellStyle name="Comma 11 2" xfId="3"/>
    <cellStyle name="Comma 12" xfId="4"/>
    <cellStyle name="Comma 14" xfId="5"/>
    <cellStyle name="Comma 2" xfId="6"/>
    <cellStyle name="Comma 2 10" xfId="7"/>
    <cellStyle name="Comma 2 10 2" xfId="8"/>
    <cellStyle name="Comma 2 11" xfId="9"/>
    <cellStyle name="Comma 2 11 2" xfId="10"/>
    <cellStyle name="Comma 2 12" xfId="11"/>
    <cellStyle name="Comma 2 12 2" xfId="12"/>
    <cellStyle name="Comma 2 13" xfId="13"/>
    <cellStyle name="Comma 2 13 2" xfId="14"/>
    <cellStyle name="Comma 2 14" xfId="15"/>
    <cellStyle name="Comma 2 14 2" xfId="16"/>
    <cellStyle name="Comma 2 15" xfId="17"/>
    <cellStyle name="Comma 2 15 2" xfId="18"/>
    <cellStyle name="Comma 2 16" xfId="19"/>
    <cellStyle name="Comma 2 16 2" xfId="20"/>
    <cellStyle name="Comma 2 17" xfId="21"/>
    <cellStyle name="Comma 2 17 2" xfId="22"/>
    <cellStyle name="Comma 2 18" xfId="23"/>
    <cellStyle name="Comma 2 18 2" xfId="24"/>
    <cellStyle name="Comma 2 19" xfId="25"/>
    <cellStyle name="Comma 2 19 2" xfId="26"/>
    <cellStyle name="Comma 2 2" xfId="27"/>
    <cellStyle name="Comma 2 2 10" xfId="28"/>
    <cellStyle name="Comma 2 2 11" xfId="29"/>
    <cellStyle name="Comma 2 2 12" xfId="30"/>
    <cellStyle name="Comma 2 2 13" xfId="31"/>
    <cellStyle name="Comma 2 2 14" xfId="32"/>
    <cellStyle name="Comma 2 2 15" xfId="33"/>
    <cellStyle name="Comma 2 2 16" xfId="34"/>
    <cellStyle name="Comma 2 2 17" xfId="35"/>
    <cellStyle name="Comma 2 2 18" xfId="36"/>
    <cellStyle name="Comma 2 2 19" xfId="37"/>
    <cellStyle name="Comma 2 2 2" xfId="38"/>
    <cellStyle name="Comma 2 2 2 10" xfId="39"/>
    <cellStyle name="Comma 2 2 2 11" xfId="40"/>
    <cellStyle name="Comma 2 2 2 12" xfId="41"/>
    <cellStyle name="Comma 2 2 2 13" xfId="42"/>
    <cellStyle name="Comma 2 2 2 14" xfId="43"/>
    <cellStyle name="Comma 2 2 2 15" xfId="44"/>
    <cellStyle name="Comma 2 2 2 16" xfId="45"/>
    <cellStyle name="Comma 2 2 2 17" xfId="46"/>
    <cellStyle name="Comma 2 2 2 18" xfId="47"/>
    <cellStyle name="Comma 2 2 2 19" xfId="48"/>
    <cellStyle name="Comma 2 2 2 2" xfId="49"/>
    <cellStyle name="Comma 2 2 2 20" xfId="50"/>
    <cellStyle name="Comma 2 2 2 3" xfId="51"/>
    <cellStyle name="Comma 2 2 2 4" xfId="52"/>
    <cellStyle name="Comma 2 2 2 5" xfId="53"/>
    <cellStyle name="Comma 2 2 2 6" xfId="54"/>
    <cellStyle name="Comma 2 2 2 7" xfId="55"/>
    <cellStyle name="Comma 2 2 2 8" xfId="56"/>
    <cellStyle name="Comma 2 2 2 9" xfId="57"/>
    <cellStyle name="Comma 2 2 20" xfId="58"/>
    <cellStyle name="Comma 2 2 3" xfId="59"/>
    <cellStyle name="Comma 2 2 4" xfId="60"/>
    <cellStyle name="Comma 2 2 5" xfId="61"/>
    <cellStyle name="Comma 2 2 6" xfId="62"/>
    <cellStyle name="Comma 2 2 7" xfId="63"/>
    <cellStyle name="Comma 2 2 8" xfId="64"/>
    <cellStyle name="Comma 2 2 9" xfId="65"/>
    <cellStyle name="Comma 2 20" xfId="66"/>
    <cellStyle name="Comma 2 20 2" xfId="67"/>
    <cellStyle name="Comma 2 21" xfId="68"/>
    <cellStyle name="Comma 2 3" xfId="69"/>
    <cellStyle name="Comma 2 3 2" xfId="70"/>
    <cellStyle name="Comma 2 4" xfId="71"/>
    <cellStyle name="Comma 2 4 2" xfId="72"/>
    <cellStyle name="Comma 2 5" xfId="73"/>
    <cellStyle name="Comma 2 5 2" xfId="74"/>
    <cellStyle name="Comma 2 6" xfId="75"/>
    <cellStyle name="Comma 2 6 2" xfId="76"/>
    <cellStyle name="Comma 2 7" xfId="77"/>
    <cellStyle name="Comma 2 7 2" xfId="78"/>
    <cellStyle name="Comma 2 8" xfId="79"/>
    <cellStyle name="Comma 2 8 2" xfId="80"/>
    <cellStyle name="Comma 2 9" xfId="81"/>
    <cellStyle name="Comma 2 9 2" xfId="82"/>
    <cellStyle name="Comma 3" xfId="83"/>
    <cellStyle name="Comma 3 2" xfId="84"/>
    <cellStyle name="Comma 3 2 2" xfId="85"/>
    <cellStyle name="Comma 3 3" xfId="86"/>
    <cellStyle name="Comma 4" xfId="87"/>
    <cellStyle name="Comma 4 2" xfId="88"/>
    <cellStyle name="Comma 4 3" xfId="89"/>
    <cellStyle name="Comma 4 4" xfId="90"/>
    <cellStyle name="Comma 5" xfId="91"/>
    <cellStyle name="Comma 6" xfId="92"/>
    <cellStyle name="Comma 7" xfId="93"/>
    <cellStyle name="Comma 8" xfId="94"/>
    <cellStyle name="Currency 2" xfId="95"/>
    <cellStyle name="Currency 2 2" xfId="96"/>
    <cellStyle name="F2" xfId="97"/>
    <cellStyle name="F3" xfId="98"/>
    <cellStyle name="F4" xfId="99"/>
    <cellStyle name="F5" xfId="100"/>
    <cellStyle name="F6" xfId="101"/>
    <cellStyle name="F7" xfId="102"/>
    <cellStyle name="F8" xfId="103"/>
    <cellStyle name="Grey" xfId="104"/>
    <cellStyle name="Hyperlink" xfId="1" builtinId="8"/>
    <cellStyle name="Hyperlink 2" xfId="105"/>
    <cellStyle name="Hyperlink 2 2" xfId="106"/>
    <cellStyle name="Input [yellow]" xfId="107"/>
    <cellStyle name="Normal" xfId="0" builtinId="0"/>
    <cellStyle name="Normal - Style1" xfId="108"/>
    <cellStyle name="Normal 10" xfId="109"/>
    <cellStyle name="Normal 10 2" xfId="110"/>
    <cellStyle name="Normal 10 2 2" xfId="111"/>
    <cellStyle name="Normal 10 2 2 2" xfId="112"/>
    <cellStyle name="Normal 10 2 3" xfId="380"/>
    <cellStyle name="Normal 10 3" xfId="113"/>
    <cellStyle name="Normal 10 3 2" xfId="114"/>
    <cellStyle name="Normal 10 4" xfId="115"/>
    <cellStyle name="Normal 10 4 2" xfId="116"/>
    <cellStyle name="Normal 10 4 2 2" xfId="117"/>
    <cellStyle name="Normal 10 4 2 3" xfId="118"/>
    <cellStyle name="Normal 10 4 3" xfId="119"/>
    <cellStyle name="Normal 10 5" xfId="120"/>
    <cellStyle name="Normal 10 6" xfId="121"/>
    <cellStyle name="Normal 10 7" xfId="122"/>
    <cellStyle name="Normal 11" xfId="123"/>
    <cellStyle name="Normal 11 2" xfId="124"/>
    <cellStyle name="Normal 12" xfId="125"/>
    <cellStyle name="Normal 12 2" xfId="126"/>
    <cellStyle name="Normal 13" xfId="127"/>
    <cellStyle name="Normal 13 2" xfId="128"/>
    <cellStyle name="Normal 13 2 2" xfId="129"/>
    <cellStyle name="Normal 13 3" xfId="130"/>
    <cellStyle name="Normal 13 4" xfId="131"/>
    <cellStyle name="Normal 14" xfId="132"/>
    <cellStyle name="Normal 14 2" xfId="133"/>
    <cellStyle name="Normal 15" xfId="134"/>
    <cellStyle name="Normal 16" xfId="135"/>
    <cellStyle name="Normal 17" xfId="136"/>
    <cellStyle name="Normal 18" xfId="137"/>
    <cellStyle name="Normal 19" xfId="138"/>
    <cellStyle name="Normal 2" xfId="139"/>
    <cellStyle name="Normal 2 10" xfId="140"/>
    <cellStyle name="Normal 2 11" xfId="141"/>
    <cellStyle name="Normal 2 12" xfId="142"/>
    <cellStyle name="Normal 2 13" xfId="143"/>
    <cellStyle name="Normal 2 14" xfId="144"/>
    <cellStyle name="Normal 2 15" xfId="145"/>
    <cellStyle name="Normal 2 16" xfId="146"/>
    <cellStyle name="Normal 2 17" xfId="147"/>
    <cellStyle name="Normal 2 18" xfId="148"/>
    <cellStyle name="Normal 2 19" xfId="149"/>
    <cellStyle name="Normal 2 2" xfId="150"/>
    <cellStyle name="Normal 2 2 2" xfId="151"/>
    <cellStyle name="Normal 2 2 2 2" xfId="152"/>
    <cellStyle name="Normal 2 2 3" xfId="153"/>
    <cellStyle name="Normal 2 20" xfId="154"/>
    <cellStyle name="Normal 2 21" xfId="155"/>
    <cellStyle name="Normal 2 22" xfId="381"/>
    <cellStyle name="Normal 2 3" xfId="156"/>
    <cellStyle name="Normal 2 3 2" xfId="157"/>
    <cellStyle name="Normal 2 3 3" xfId="158"/>
    <cellStyle name="Normal 2 4" xfId="159"/>
    <cellStyle name="Normal 2 5" xfId="160"/>
    <cellStyle name="Normal 2 6" xfId="161"/>
    <cellStyle name="Normal 2 7" xfId="162"/>
    <cellStyle name="Normal 2 7 2" xfId="163"/>
    <cellStyle name="Normal 2 7 3" xfId="164"/>
    <cellStyle name="Normal 2 7 4" xfId="165"/>
    <cellStyle name="Normal 2 7_4 Periodic Progress Report" xfId="166"/>
    <cellStyle name="Normal 2 8" xfId="167"/>
    <cellStyle name="Normal 2 8 2" xfId="168"/>
    <cellStyle name="Normal 2 9" xfId="169"/>
    <cellStyle name="Normal 2_01-S1-R695" xfId="170"/>
    <cellStyle name="Normal 20" xfId="171"/>
    <cellStyle name="Normal 21" xfId="172"/>
    <cellStyle name="Normal 22" xfId="173"/>
    <cellStyle name="Normal 23" xfId="174"/>
    <cellStyle name="Normal 23 2" xfId="175"/>
    <cellStyle name="Normal 24" xfId="176"/>
    <cellStyle name="Normal 24 2" xfId="177"/>
    <cellStyle name="Normal 25" xfId="178"/>
    <cellStyle name="Normal 25 2" xfId="179"/>
    <cellStyle name="Normal 26" xfId="180"/>
    <cellStyle name="Normal 26 2" xfId="181"/>
    <cellStyle name="Normal 27" xfId="182"/>
    <cellStyle name="Normal 27 2" xfId="183"/>
    <cellStyle name="Normal 28" xfId="184"/>
    <cellStyle name="Normal 28 2" xfId="185"/>
    <cellStyle name="Normal 29" xfId="186"/>
    <cellStyle name="Normal 29 2" xfId="187"/>
    <cellStyle name="Normal 3" xfId="188"/>
    <cellStyle name="Normal 3 10" xfId="189"/>
    <cellStyle name="Normal 3 11" xfId="190"/>
    <cellStyle name="Normal 3 12" xfId="191"/>
    <cellStyle name="Normal 3 13" xfId="192"/>
    <cellStyle name="Normal 3 14" xfId="193"/>
    <cellStyle name="Normal 3 15" xfId="194"/>
    <cellStyle name="Normal 3 16" xfId="195"/>
    <cellStyle name="Normal 3 17" xfId="196"/>
    <cellStyle name="Normal 3 18" xfId="197"/>
    <cellStyle name="Normal 3 19" xfId="198"/>
    <cellStyle name="Normal 3 2" xfId="199"/>
    <cellStyle name="Normal 3 2 2 2" xfId="200"/>
    <cellStyle name="Normal 3 20" xfId="201"/>
    <cellStyle name="Normal 3 21" xfId="202"/>
    <cellStyle name="Normal 3 22" xfId="203"/>
    <cellStyle name="Normal 3 3" xfId="204"/>
    <cellStyle name="Normal 3 3 2" xfId="205"/>
    <cellStyle name="Normal 3 4" xfId="206"/>
    <cellStyle name="Normal 3 4 2" xfId="207"/>
    <cellStyle name="Normal 3 4 3" xfId="208"/>
    <cellStyle name="Normal 3 5" xfId="209"/>
    <cellStyle name="Normal 3 5 2" xfId="210"/>
    <cellStyle name="Normal 3 5 3" xfId="211"/>
    <cellStyle name="Normal 3 6" xfId="212"/>
    <cellStyle name="Normal 3 7" xfId="213"/>
    <cellStyle name="Normal 3 8" xfId="214"/>
    <cellStyle name="Normal 3 9" xfId="215"/>
    <cellStyle name="Normal 3_Ist Chaumasik065-66" xfId="216"/>
    <cellStyle name="Normal 30" xfId="217"/>
    <cellStyle name="Normal 31" xfId="218"/>
    <cellStyle name="Normal 32" xfId="219"/>
    <cellStyle name="Normal 33" xfId="220"/>
    <cellStyle name="Normal 34" xfId="221"/>
    <cellStyle name="Normal 35" xfId="222"/>
    <cellStyle name="Normal 36" xfId="223"/>
    <cellStyle name="Normal 37" xfId="224"/>
    <cellStyle name="Normal 37 2" xfId="225"/>
    <cellStyle name="Normal 38" xfId="378"/>
    <cellStyle name="Normal 4" xfId="226"/>
    <cellStyle name="Normal 4 10" xfId="227"/>
    <cellStyle name="Normal 4 11" xfId="228"/>
    <cellStyle name="Normal 4 12" xfId="229"/>
    <cellStyle name="Normal 4 13" xfId="230"/>
    <cellStyle name="Normal 4 14" xfId="231"/>
    <cellStyle name="Normal 4 15" xfId="232"/>
    <cellStyle name="Normal 4 16" xfId="233"/>
    <cellStyle name="Normal 4 17" xfId="234"/>
    <cellStyle name="Normal 4 18" xfId="235"/>
    <cellStyle name="Normal 4 19" xfId="236"/>
    <cellStyle name="Normal 4 2" xfId="237"/>
    <cellStyle name="Normal 4 2 2" xfId="238"/>
    <cellStyle name="Normal 4 2 3" xfId="239"/>
    <cellStyle name="Normal 4 20" xfId="379"/>
    <cellStyle name="Normal 4 3" xfId="240"/>
    <cellStyle name="Normal 4 4" xfId="241"/>
    <cellStyle name="Normal 4 5" xfId="242"/>
    <cellStyle name="Normal 4 6" xfId="243"/>
    <cellStyle name="Normal 4 7" xfId="244"/>
    <cellStyle name="Normal 4 8" xfId="245"/>
    <cellStyle name="Normal 4 9" xfId="246"/>
    <cellStyle name="Normal 5" xfId="247"/>
    <cellStyle name="Normal 5 2" xfId="248"/>
    <cellStyle name="Normal 5 3" xfId="249"/>
    <cellStyle name="Normal 5 4" xfId="250"/>
    <cellStyle name="Normal 5 5" xfId="251"/>
    <cellStyle name="Normal 5 6" xfId="252"/>
    <cellStyle name="Normal 6" xfId="253"/>
    <cellStyle name="Normal 6 2" xfId="254"/>
    <cellStyle name="Normal 6 3" xfId="255"/>
    <cellStyle name="Normal 6 4" xfId="256"/>
    <cellStyle name="Normal 7" xfId="257"/>
    <cellStyle name="Normal 7 2" xfId="258"/>
    <cellStyle name="Normal 7 2 2" xfId="259"/>
    <cellStyle name="Normal 7 2 3" xfId="260"/>
    <cellStyle name="Normal 7 2 4" xfId="261"/>
    <cellStyle name="Normal 7 3" xfId="262"/>
    <cellStyle name="Normal 7 3 2" xfId="263"/>
    <cellStyle name="Normal 7 3 3" xfId="264"/>
    <cellStyle name="Normal 7 4" xfId="265"/>
    <cellStyle name="Normal 7 4 2" xfId="266"/>
    <cellStyle name="Normal 7 4 3" xfId="267"/>
    <cellStyle name="Normal 7 5" xfId="268"/>
    <cellStyle name="Normal 7 5 2" xfId="269"/>
    <cellStyle name="Normal 7 5 3" xfId="270"/>
    <cellStyle name="Normal 7 6" xfId="271"/>
    <cellStyle name="Normal 7 7" xfId="272"/>
    <cellStyle name="Normal 7 8" xfId="273"/>
    <cellStyle name="Normal 8" xfId="274"/>
    <cellStyle name="Normal 8 10" xfId="275"/>
    <cellStyle name="Normal 8 11" xfId="276"/>
    <cellStyle name="Normal 8 12" xfId="277"/>
    <cellStyle name="Normal 8 13" xfId="278"/>
    <cellStyle name="Normal 8 14" xfId="279"/>
    <cellStyle name="Normal 8 15" xfId="280"/>
    <cellStyle name="Normal 8 16" xfId="281"/>
    <cellStyle name="Normal 8 17" xfId="282"/>
    <cellStyle name="Normal 8 18" xfId="283"/>
    <cellStyle name="Normal 8 19" xfId="284"/>
    <cellStyle name="Normal 8 2" xfId="285"/>
    <cellStyle name="Normal 8 2 2" xfId="286"/>
    <cellStyle name="Normal 8 2 2 2" xfId="287"/>
    <cellStyle name="Normal 8 2 2 3" xfId="288"/>
    <cellStyle name="Normal 8 2 3" xfId="289"/>
    <cellStyle name="Normal 8 2 4" xfId="290"/>
    <cellStyle name="Normal 8 20" xfId="291"/>
    <cellStyle name="Normal 8 3" xfId="292"/>
    <cellStyle name="Normal 8 4" xfId="293"/>
    <cellStyle name="Normal 8 5" xfId="294"/>
    <cellStyle name="Normal 8 6" xfId="295"/>
    <cellStyle name="Normal 8 7" xfId="296"/>
    <cellStyle name="Normal 8 8" xfId="297"/>
    <cellStyle name="Normal 8 9" xfId="298"/>
    <cellStyle name="Normal 9" xfId="299"/>
    <cellStyle name="Normal 9 10" xfId="300"/>
    <cellStyle name="Normal 9 10 2" xfId="301"/>
    <cellStyle name="Normal 9 10 3" xfId="302"/>
    <cellStyle name="Normal 9 11" xfId="303"/>
    <cellStyle name="Normal 9 11 2" xfId="304"/>
    <cellStyle name="Normal 9 11 3" xfId="305"/>
    <cellStyle name="Normal 9 12" xfId="306"/>
    <cellStyle name="Normal 9 12 2" xfId="307"/>
    <cellStyle name="Normal 9 12 3" xfId="308"/>
    <cellStyle name="Normal 9 13" xfId="309"/>
    <cellStyle name="Normal 9 13 2" xfId="310"/>
    <cellStyle name="Normal 9 13 3" xfId="311"/>
    <cellStyle name="Normal 9 14" xfId="312"/>
    <cellStyle name="Normal 9 14 2" xfId="313"/>
    <cellStyle name="Normal 9 14 3" xfId="314"/>
    <cellStyle name="Normal 9 15" xfId="315"/>
    <cellStyle name="Normal 9 15 2" xfId="316"/>
    <cellStyle name="Normal 9 15 3" xfId="317"/>
    <cellStyle name="Normal 9 16" xfId="318"/>
    <cellStyle name="Normal 9 16 2" xfId="319"/>
    <cellStyle name="Normal 9 16 3" xfId="320"/>
    <cellStyle name="Normal 9 17" xfId="321"/>
    <cellStyle name="Normal 9 17 2" xfId="322"/>
    <cellStyle name="Normal 9 17 3" xfId="323"/>
    <cellStyle name="Normal 9 18" xfId="324"/>
    <cellStyle name="Normal 9 18 2" xfId="325"/>
    <cellStyle name="Normal 9 18 3" xfId="326"/>
    <cellStyle name="Normal 9 19" xfId="327"/>
    <cellStyle name="Normal 9 2" xfId="328"/>
    <cellStyle name="Normal 9 2 2" xfId="329"/>
    <cellStyle name="Normal 9 2 3" xfId="330"/>
    <cellStyle name="Normal 9 3" xfId="331"/>
    <cellStyle name="Normal 9 3 2" xfId="332"/>
    <cellStyle name="Normal 9 3 3" xfId="333"/>
    <cellStyle name="Normal 9 4" xfId="334"/>
    <cellStyle name="Normal 9 4 2" xfId="335"/>
    <cellStyle name="Normal 9 4 3" xfId="336"/>
    <cellStyle name="Normal 9 5" xfId="337"/>
    <cellStyle name="Normal 9 5 2" xfId="338"/>
    <cellStyle name="Normal 9 5 3" xfId="339"/>
    <cellStyle name="Normal 9 6" xfId="340"/>
    <cellStyle name="Normal 9 6 2" xfId="341"/>
    <cellStyle name="Normal 9 6 3" xfId="342"/>
    <cellStyle name="Normal 9 7" xfId="343"/>
    <cellStyle name="Normal 9 7 2" xfId="344"/>
    <cellStyle name="Normal 9 7 3" xfId="345"/>
    <cellStyle name="Normal 9 8" xfId="346"/>
    <cellStyle name="Normal 9 8 2" xfId="347"/>
    <cellStyle name="Normal 9 8 3" xfId="348"/>
    <cellStyle name="Normal 9 9" xfId="349"/>
    <cellStyle name="Normal 9 9 2" xfId="350"/>
    <cellStyle name="Normal 9 9 3" xfId="351"/>
    <cellStyle name="Normalaprom-lat" xfId="352"/>
    <cellStyle name="Percent" xfId="382" builtinId="5"/>
    <cellStyle name="Percent [2]" xfId="353"/>
    <cellStyle name="Percent 2" xfId="354"/>
    <cellStyle name="Percent 2 10" xfId="355"/>
    <cellStyle name="Percent 2 11" xfId="356"/>
    <cellStyle name="Percent 2 12" xfId="357"/>
    <cellStyle name="Percent 2 13" xfId="358"/>
    <cellStyle name="Percent 2 14" xfId="359"/>
    <cellStyle name="Percent 2 15" xfId="360"/>
    <cellStyle name="Percent 2 16" xfId="361"/>
    <cellStyle name="Percent 2 17" xfId="362"/>
    <cellStyle name="Percent 2 18" xfId="363"/>
    <cellStyle name="Percent 2 19" xfId="364"/>
    <cellStyle name="Percent 2 2" xfId="365"/>
    <cellStyle name="Percent 2 20" xfId="366"/>
    <cellStyle name="Percent 2 21" xfId="367"/>
    <cellStyle name="Percent 2 22" xfId="368"/>
    <cellStyle name="Percent 2 3" xfId="369"/>
    <cellStyle name="Percent 2 4" xfId="370"/>
    <cellStyle name="Percent 2 5" xfId="371"/>
    <cellStyle name="Percent 2 6" xfId="372"/>
    <cellStyle name="Percent 2 7" xfId="373"/>
    <cellStyle name="Percent 2 8" xfId="374"/>
    <cellStyle name="Percent 2 9" xfId="375"/>
    <cellStyle name="Percent 3" xfId="376"/>
    <cellStyle name="Percent 4" xfId="377"/>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styles" Target="style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190500</xdr:rowOff>
    </xdr:from>
    <xdr:to>
      <xdr:col>2</xdr:col>
      <xdr:colOff>250031</xdr:colOff>
      <xdr:row>4</xdr:row>
      <xdr:rowOff>226597</xdr:rowOff>
    </xdr:to>
    <xdr:pic>
      <xdr:nvPicPr>
        <xdr:cNvPr id="3074" name="Picture 6"/>
        <xdr:cNvPicPr>
          <a:picLocks noChangeAspect="1" noChangeArrowheads="1"/>
        </xdr:cNvPicPr>
      </xdr:nvPicPr>
      <xdr:blipFill>
        <a:blip xmlns:r="http://schemas.openxmlformats.org/officeDocument/2006/relationships" r:embed="rId1" cstate="print"/>
        <a:srcRect/>
        <a:stretch>
          <a:fillRect/>
        </a:stretch>
      </xdr:blipFill>
      <xdr:spPr>
        <a:xfrm>
          <a:off x="452438" y="678656"/>
          <a:ext cx="773906" cy="786191"/>
        </a:xfrm>
        <a:prstGeom prst="rect">
          <a:avLst/>
        </a:prstGeom>
        <a:noFill/>
      </xdr:spPr>
    </xdr:pic>
    <xdr:clientData/>
  </xdr:twoCellAnchor>
  <xdr:twoCellAnchor>
    <xdr:from>
      <xdr:col>21</xdr:col>
      <xdr:colOff>600075</xdr:colOff>
      <xdr:row>0</xdr:row>
      <xdr:rowOff>0</xdr:rowOff>
    </xdr:from>
    <xdr:to>
      <xdr:col>24</xdr:col>
      <xdr:colOff>285750</xdr:colOff>
      <xdr:row>1</xdr:row>
      <xdr:rowOff>76200</xdr:rowOff>
    </xdr:to>
    <xdr:sp macro="" textlink="">
      <xdr:nvSpPr>
        <xdr:cNvPr id="3073" name="Text Box 22"/>
        <xdr:cNvSpPr txBox="1">
          <a:spLocks noChangeArrowheads="1"/>
        </xdr:cNvSpPr>
      </xdr:nvSpPr>
      <xdr:spPr>
        <a:xfrm>
          <a:off x="8563610" y="0"/>
          <a:ext cx="1565910" cy="333375"/>
        </a:xfrm>
        <a:prstGeom prst="rect">
          <a:avLst/>
        </a:prstGeom>
        <a:noFill/>
        <a:ln w="9525">
          <a:noFill/>
          <a:miter lim="800000"/>
        </a:ln>
      </xdr:spPr>
      <xdr:txBody>
        <a:bodyPr vertOverflow="clip" wrap="square" lIns="91440" tIns="45720" rIns="91440" bIns="45720" anchor="t" upright="1"/>
        <a:lstStyle/>
        <a:p>
          <a:pPr algn="l" rtl="0">
            <a:defRPr sz="1000"/>
          </a:pPr>
          <a:endParaRPr lang="en-US" sz="1400" b="1" i="0" strike="noStrike">
            <a:solidFill>
              <a:srgbClr val="000000"/>
            </a:solidFill>
            <a:latin typeface="Kalimati" panose="0000040000000000000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0drive\Yojana-aayog\069-70\69-70Annual-program\western\New%20Karyakram\SASP_Quarter\All%20Files%20Data\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ILAK-PC\Users\Public\Program-802-803-073-074\Srawan072\program071nawalparasi%20REv%20jestha\Revised%20programme\Dilasaini-Rudreswor%20WSP\Estimate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ILAK-PC\Users\uytiu\Downloads\Dilasaini-Rudreswor%20WSP\Estimate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ytiu\Desktop\Total%20Budget%20FY%20069.70\Annual_Program_069-70_WR%20Pokhara\f%20drive\Yojana-aayog\069-70\69-70Annual-program\western\New%20Karyakram\SASP_Quarter\All%20Files%20Data\Hadhi%20khola%20rate%20analys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ILAK-PC\Users\uytiu\Desktop\Total%20Budget%20FY%20069.70\Annual_Program_069-70_WR%20Pokhara\f%20drive\Yojana-aayog\069-70\69-70Annual-program\western\New%20Karyakram\SASP_Quarter\All%20Files%20Data\Hadhi%20khola%20rate%20analysi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ytiu\Downloads\Dilasaini-Rudreswor%20WSP\Desig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uytiu\Downloads\Dilasaini-Rudreswor%20WSP\Copy%20of%20Estimat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ILAK-PC\Users\Public\Program-802-803-073-074\Dilasaini-Rudreswor%20WSP\Copy%20of%20Estim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ILAK-PC\Users\k\Desktop\Srawan072\program071nawalparasi%20REv\To%20print\Dilasaini-Rudreswor%20WSP\Desig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ILAK-PC\Users\k\Desktop\Srawan072\program071nawalparasi%20REv\To%20print\Dilasaini-Rudreswor%20WSP\Copy%20of%20Estim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ILAK-PC\Users\Public\Program-802-803-073-074\Srawan072\program071nawalparasi%20REv%20jestha\Revised%20programme\Dilasaini-Rudreswor%20WSP\Copy%20of%20Estim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f%20drive\Yojana-aayog\069-70\69-70Annual-program\western\New%20Karyakram\SASP_Quarter\All%20Files%20Data\Desig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ILAK-PC\Users\uytiu\Downloads\Dilasaini-Rudreswor%20WSP\Copy%20of%20Estimat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ytiu\Desktop\Total%20Budget%20FY%20069.70\Annual_Program_069-70_WR%20Pokhara\f%20drive\Yojana-aayog\069-70\69-70Annual-program\western\New%20Karyakram\SASP_Quarter\All%20Files%20Data\rate%20analysi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uytiu\Desktop\Total%20Budget%20FY%20069.70\Annual_Program_069-70_WR%20Pokhara\f%20drive\Yojana-aayog\069-70\69-70Annual-program\western\New%20Karyakram\SASP_Quarter\All%20Files%20Data\DAMA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ILAK-PC\Users\uytiu\Desktop\Total%20Budget%20FY%20069.70\Annual_Program_069-70_WR%20Pokhara\f%20drive\Yojana-aayog\069-70\69-70Annual-program\western\New%20Karyakram\SASP_Quarter\All%20Files%20Data\rate%20analysi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ILAK-PC\Users\uytiu\Desktop\Total%20Budget%20FY%20069.70\Annual_Program_069-70_WR%20Pokhara\f%20drive\Yojana-aayog\069-70\69-70Annual-program\western\New%20Karyakram\SASP_Quarter\All%20Files%20Data\DAMA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f%20drive\Yojana-aayog\069-70\69-70Annual-program\western\New%20Karyakram\SASP_Quarter\All%20Files%20Data\rate%20analysi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f%20drive\Yojana-aayog\069-70\69-70Annual-program\western\New%20Karyakram\SASP_Quarter\All%20Files%20Data\Hadhi%20khola%20rate%20analysi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f%20drive\Yojana-aayog\069-70\69-70Annual-program\western\New%20Karyakram\SASP_Quarter\All%20Files%20Data\DAMA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All%20Files%20Data\rate%20analysi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20drive\Yojana-aayog\069-70\69-70Annual-program\western\New%20Karyakram\SASP_Quarter\All%20Files%20Data\rate%20analys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ILAK-PC\Users\uytiu\Desktop\Total%20Budget%20FY%20069.70\Annual_Program_069-70_WR%20Pokhara\f%20drive\Yojana-aayog\069-70\69-70Annual-program\western\New%20Karyakram\SASP_Quarter\All%20Files%20Data\Desig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20drive\Yojana-aayog\069-70\69-70Annual-program\western\New%20Karyakram\SASP_Quarter\All%20Files%20Data\Hadhi%20khola%20rate%20analysi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20drive\Yojana-aayog\069-70\69-70Annual-program\western\New%20Karyakram\SASP_Quarter\All%20Files%20Data\DAMA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All%20Files%20Data\Hadhi%20khola%20rate%20analysi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Revised%20programme%20FY%20073-74,%20Tanahun%20Final%20ALL%20of%20final\Program%20073-74\FY%202072-073\072-73%20programs\All%20Files%20Data\DAMA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ishwa\d\Bishwa_Bak_do%20not%20delete\Fund%20Board\Design%20format\DEstimat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HP\Downloads\Annual%20Program%202075-76\Annual%20prog\Copy%20of%20PLAN%20&amp;%20PROGRESS%20@%20WSSDO%2048-4-804%20,%2068-69new\Exported%20Files\Lamjung48&#8212;4&#8212;8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HP\Downloads\Annual%20Program%202075-76\f%20drive\Yojana-aayog\069-70\69-70Annual-program\western\New%20Karyakram\SASP_Quarter\All%20Files%20Data\DAMA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HP\Downloads\Annual%20Program%202075-76\f%20drive\Yojana-aayog\069-70\69-70Annual-program\western\New%20Karyakram\SASP_Quarter\All%20Files%20Data\Hadhi%20khola%20rate%20analysi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3%20KBKarki\Integrated%20Plan%20&amp;%20Progress-23%20June\DWSS%20Plan%20&amp;%20Progress\Exported%20Files\Tanahu.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1\CBWSSP\LOCALS~1\Temp\Temporary%20Directory%201%20for%20Stwssp.zip\Estmt-%20IP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LAK-PC\Users\Public\Program-802-803-073-074\Srawan072\program071nawalparasi%20REv%20jestha\Revised%20programme\Dilasaini-Rudreswor%20WSP\Desig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ilasaini-Rudreswor%20WSP\Desig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wlink\Desktop\&#2346;&#2381;&#2352;&#2327;&#2340;&#2368;%20&#2346;&#2381;&#2352;&#2340;&#2367;&#2348;&#2375;&#2342;&#2344;%20071-2073-74\Barsik%20pragati%202071-072\filled%20format%20Tanahun.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3\e\Birendranagar%20BOQ%20Comp\BOQ%20Cost%20Total%20Birendranagar%20Jan%2012%20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WRID%20DIRECTOR\Downloads\Progess_Report_2075-076\1.0%20Pragati%20Format%20073-74\Pragati%20Morang-073-74\Documents%20and%20Settings\user\Desktop\PLAN%20and%20PROGRESS\ANNUAL%20PLAN%20and%20PROGRES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3%20KBKarki\Integrated%20Plan%20&amp;%20Progress-23%20June\DWSS%20Plan%20&amp;%20Progress\Plan%20&amp;%20Progre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Baitadi-estimate-067-68\Gwalek-067\Gwalek-06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elink6\d\Welink4\STWSSSP\Birendranagar\Revised_Field%20Visit\Quantity%20and%20Cost%20Estimate\Cost%20Estimate\Birendranagar_October%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wlink\Desktop\f%20drive\Yojana-aayog\069-70\69-70Annual-program\western\New%20Karyakram\SASP_Quarter\All%20Files%20Data\DAMA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Annual%20prog\Copy%20of%20PLAN%20&amp;%20PROGRESS%20@%20WSSDO%2048-4-804%20,%2068-69new\Exported%20Files\Lamjung48&#8212;4&#8212;80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f%20drive\Yojana-aayog\069-70\69-70Annual-program\western\New%20Karyakram\SASP_Quarter\All%20Files%20Data\JHIRGHAR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ILAK-PC\Users\Public\Program-802-803-073-074\Dilasaini-Rudreswor%20WSP\Desig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TILAK-PC\Users\Public\Program-802-803-073-074\Baitadi-estimate-067-68\Gwalek-067\Gwalek-06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user\AppData\Roaming\Microsoft\Excel\Progress\Falgun%20&#2346;&#2381;&#2352;&#2327;&#2340;&#2368;%20&#2408;&#2406;&#2414;&#2406;&#2404;&#2414;&#240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LAK-PC\Users\uytiu\Downloads\Dilasaini-Rudreswor%20WSP\Desig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ytiu\Desktop\Total%20Budget%20FY%20069.70\Annual_Program_069-70_WR%20Pokhara\f%20drive\Yojana-aayog\069-70\69-70Annual-program\western\New%20Karyakram\SASP_Quarter\All%20Files%20Data\Desig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ilasaini-Rudreswor%20WSP\Estimate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LAK-PC\Users\Public\Program-802-803-073-074\Dilasaini-Rudreswor%20WSP\Estimate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eckList"/>
      <sheetName val="Dmand 1"/>
      <sheetName val="ProfileData"/>
      <sheetName val="PipeDesign"/>
      <sheetName val="PD-TMPLT"/>
      <sheetName val="DrawingControls"/>
      <sheetName val="Profile"/>
      <sheetName val="FlowDiagram"/>
      <sheetName val="PipeList"/>
      <sheetName val="PipeLineWork"/>
      <sheetName val="PFdata"/>
      <sheetName val="Features"/>
      <sheetName val="FitData"/>
      <sheetName val="Fittings"/>
      <sheetName val="T&amp;P"/>
      <sheetName val="Summary"/>
    </sheetNames>
    <sheetDataSet>
      <sheetData sheetId="0" refreshError="1">
        <row r="5">
          <cell r="E5" t="str">
            <v>Madanpokhara W/S Project</v>
          </cell>
        </row>
      </sheetData>
      <sheetData sheetId="1"/>
      <sheetData sheetId="2"/>
      <sheetData sheetId="3" refreshError="1">
        <row r="25">
          <cell r="D25">
            <v>682</v>
          </cell>
        </row>
        <row r="26">
          <cell r="D26">
            <v>479</v>
          </cell>
        </row>
      </sheetData>
      <sheetData sheetId="4"/>
      <sheetData sheetId="5"/>
      <sheetData sheetId="6"/>
      <sheetData sheetId="7"/>
      <sheetData sheetId="8"/>
      <sheetData sheetId="9"/>
      <sheetData sheetId="10"/>
      <sheetData sheetId="11" refreshError="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sheetData sheetId="13" refreshError="1"/>
      <sheetData sheetId="14"/>
      <sheetData sheetId="15"/>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W"/>
      <sheetName val="CostSummary"/>
      <sheetName val="S Feature66_67"/>
      <sheetName val="Sheet2"/>
      <sheetName val="Summary66_67"/>
      <sheetName val="Fitting"/>
      <sheetName val="T&amp;P"/>
      <sheetName val="Pipe cost"/>
      <sheetName val="pipeline"/>
      <sheetName val="Trainings"/>
      <sheetName val="Panera"/>
      <sheetName val="SLTS Budget Summary"/>
      <sheetName val="Int Repair"/>
      <sheetName val="SprInt1"/>
      <sheetName val="SprInt2"/>
      <sheetName val="StrInt1"/>
      <sheetName val="StrInt2"/>
      <sheetName val="StrInt3"/>
      <sheetName val="Eletro-mech"/>
      <sheetName val="CCDCIC"/>
      <sheetName val="SedTank"/>
      <sheetName val="ConCh"/>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PSP III"/>
      <sheetName val="VIP1"/>
      <sheetName val="VIP2"/>
      <sheetName val="VIP3"/>
      <sheetName val="DP Lat"/>
      <sheetName val="MRT"/>
      <sheetName val="Sheets"/>
      <sheetName val="MRT (1)"/>
      <sheetName val="Mason CC"/>
      <sheetName val="BPC)"/>
      <sheetName val="School"/>
      <sheetName val="Toilet"/>
      <sheetName val="HDP Rate"/>
      <sheetName val="RtAn"/>
      <sheetName val="MatCol"/>
      <sheetName val="DRates"/>
      <sheetName val="Sch8esti"/>
      <sheetName val="Agreement 1"/>
      <sheetName val="Agreement8"/>
      <sheetName val="Agreement4_5"/>
      <sheetName val="Bill4,5"/>
      <sheetName val="WC report4,5"/>
      <sheetName val="WC report11"/>
      <sheetName val="Billsch11"/>
      <sheetName val="Agreement 11"/>
      <sheetName val="Agreement 9"/>
      <sheetName val="Agreementsch7 "/>
      <sheetName val="WC report1"/>
      <sheetName val="Bill1"/>
      <sheetName val="WC report9"/>
      <sheetName val="Bill9"/>
      <sheetName val="Bill7"/>
      <sheetName val="WC report sch7"/>
      <sheetName val="WC report sch8"/>
      <sheetName val="Bill sch8"/>
      <sheetName val="WC report"/>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sheetData sheetId="52">
        <row r="6">
          <cell r="D6">
            <v>3.2156454918032789</v>
          </cell>
        </row>
        <row r="55">
          <cell r="K55">
            <v>83.215645491803272</v>
          </cell>
        </row>
        <row r="65">
          <cell r="K65">
            <v>298.71020128657398</v>
          </cell>
        </row>
        <row r="102">
          <cell r="K102">
            <v>1838.5877459016394</v>
          </cell>
        </row>
        <row r="145">
          <cell r="K145">
            <v>2902.5</v>
          </cell>
        </row>
        <row r="151">
          <cell r="K151">
            <v>4462.5</v>
          </cell>
        </row>
        <row r="157">
          <cell r="K157">
            <v>6152.5</v>
          </cell>
        </row>
      </sheetData>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W"/>
      <sheetName val="CostSummary"/>
      <sheetName val="S Feature66_67"/>
      <sheetName val="Sheet2"/>
      <sheetName val="Summary66_67"/>
      <sheetName val="Fitting"/>
      <sheetName val="T&amp;P"/>
      <sheetName val="Pipe cost"/>
      <sheetName val="pipeline"/>
      <sheetName val="Trainings"/>
      <sheetName val="Panera"/>
      <sheetName val="SLTS Budget Summary"/>
      <sheetName val="Int Repair"/>
      <sheetName val="SprInt1"/>
      <sheetName val="SprInt2"/>
      <sheetName val="StrInt1"/>
      <sheetName val="StrInt2"/>
      <sheetName val="StrInt3"/>
      <sheetName val="Eletro-mech"/>
      <sheetName val="CCDCIC"/>
      <sheetName val="SedTank"/>
      <sheetName val="ConCh"/>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PSP III"/>
      <sheetName val="VIP1"/>
      <sheetName val="VIP2"/>
      <sheetName val="VIP3"/>
      <sheetName val="DP Lat"/>
      <sheetName val="MRT"/>
      <sheetName val="Sheets"/>
      <sheetName val="MRT (1)"/>
      <sheetName val="Mason CC"/>
      <sheetName val="BPC)"/>
      <sheetName val="School"/>
      <sheetName val="Toilet"/>
      <sheetName val="HDP Rate"/>
      <sheetName val="RtAn"/>
      <sheetName val="MatCol"/>
      <sheetName val="DRates"/>
      <sheetName val="Sch8esti"/>
      <sheetName val="Agreement 1"/>
      <sheetName val="Agreement8"/>
      <sheetName val="Agreement4_5"/>
      <sheetName val="Bill4,5"/>
      <sheetName val="WC report4,5"/>
      <sheetName val="WC report11"/>
      <sheetName val="Billsch11"/>
      <sheetName val="Agreement 11"/>
      <sheetName val="Agreement 9"/>
      <sheetName val="Agreementsch7 "/>
      <sheetName val="WC report1"/>
      <sheetName val="Bill1"/>
      <sheetName val="WC report9"/>
      <sheetName val="Bill9"/>
      <sheetName val="Bill7"/>
      <sheetName val="WC report sch7"/>
      <sheetName val="WC report sch8"/>
      <sheetName val="Bill sch8"/>
      <sheetName val="WC report"/>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sheetData sheetId="52">
        <row r="6">
          <cell r="D6">
            <v>3.2156454918032789</v>
          </cell>
        </row>
        <row r="55">
          <cell r="K55">
            <v>83.215645491803272</v>
          </cell>
        </row>
        <row r="65">
          <cell r="K65">
            <v>298.71020128657398</v>
          </cell>
        </row>
        <row r="102">
          <cell r="K102">
            <v>1838.5877459016394</v>
          </cell>
        </row>
        <row r="145">
          <cell r="K145">
            <v>2902.5</v>
          </cell>
        </row>
        <row r="151">
          <cell r="K151">
            <v>4462.5</v>
          </cell>
        </row>
        <row r="157">
          <cell r="K157">
            <v>6152.5</v>
          </cell>
        </row>
      </sheetData>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row>
      </sheetData>
      <sheetData sheetId="46"/>
      <sheetData sheetId="4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row>
      </sheetData>
      <sheetData sheetId="46"/>
      <sheetData sheetId="47"/>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s>
    <sheetDataSet>
      <sheetData sheetId="0"/>
      <sheetData sheetId="1">
        <row r="22">
          <cell r="E22" t="str">
            <v>WSSDO, Baitadi</v>
          </cell>
        </row>
      </sheetData>
      <sheetData sheetId="2"/>
      <sheetData sheetId="3"/>
      <sheetData sheetId="4"/>
      <sheetData sheetId="5"/>
      <sheetData sheetId="6"/>
      <sheetData sheetId="7"/>
      <sheetData sheetId="8"/>
      <sheetData sheetId="9"/>
      <sheetData sheetId="10">
        <row r="10">
          <cell r="B10" t="str">
            <v>TRANSMISSION  LINE</v>
          </cell>
        </row>
      </sheetData>
      <sheetData sheetId="11"/>
      <sheetData sheetId="12"/>
      <sheetData sheetId="13"/>
      <sheetData sheetId="14"/>
      <sheetData sheetId="15"/>
      <sheetData sheetId="16">
        <row r="117">
          <cell r="G117">
            <v>1122</v>
          </cell>
        </row>
        <row r="118">
          <cell r="G118">
            <v>168.90500000000003</v>
          </cell>
          <cell r="I118">
            <v>157.54200000000003</v>
          </cell>
          <cell r="K118">
            <v>461.01000000000005</v>
          </cell>
          <cell r="M118">
            <v>230.08700000000005</v>
          </cell>
          <cell r="O118">
            <v>337.41399999999999</v>
          </cell>
          <cell r="Q118">
            <v>3259.9731999999999</v>
          </cell>
        </row>
      </sheetData>
      <sheetData sheetId="17">
        <row r="9">
          <cell r="O9">
            <v>92787.720465000006</v>
          </cell>
        </row>
      </sheetData>
      <sheetData sheetId="18">
        <row r="36">
          <cell r="C36" t="str">
            <v>SOIL</v>
          </cell>
        </row>
      </sheetData>
      <sheetData sheetId="19">
        <row r="18">
          <cell r="B18" t="str">
            <v>Spring Intake1</v>
          </cell>
        </row>
      </sheetData>
      <sheetData sheetId="20"/>
      <sheetData sheetId="21">
        <row r="162">
          <cell r="W162">
            <v>1065.0403999999996</v>
          </cell>
        </row>
      </sheetData>
      <sheetData sheetId="22"/>
      <sheetData sheetId="2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Eletro-mech"/>
      <sheetName val="CostSummary"/>
      <sheetName val="Trainings"/>
      <sheetName val="SW"/>
      <sheetName val="Panera"/>
      <sheetName val="SprInt1"/>
      <sheetName val="SprInt2"/>
      <sheetName val="StrInt1"/>
      <sheetName val="StrInt2"/>
      <sheetName val="StrInt3"/>
      <sheetName val="CCDCIC"/>
      <sheetName val="SedTank"/>
      <sheetName val="RtAn"/>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VIP1"/>
      <sheetName val="VIP2"/>
      <sheetName val="VIP3"/>
      <sheetName val="DP Lat"/>
      <sheetName val="MRT"/>
      <sheetName val="Sheets"/>
      <sheetName val="MatCol"/>
      <sheetName val="D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7">
          <cell r="K97">
            <v>477029.31055666687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Eletro-mech"/>
      <sheetName val="CostSummary"/>
      <sheetName val="Trainings"/>
      <sheetName val="SW"/>
      <sheetName val="Panera"/>
      <sheetName val="SprInt1"/>
      <sheetName val="SprInt2"/>
      <sheetName val="StrInt1"/>
      <sheetName val="StrInt2"/>
      <sheetName val="StrInt3"/>
      <sheetName val="CCDCIC"/>
      <sheetName val="SedTank"/>
      <sheetName val="RtAn"/>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VIP1"/>
      <sheetName val="VIP2"/>
      <sheetName val="VIP3"/>
      <sheetName val="DP Lat"/>
      <sheetName val="MRT"/>
      <sheetName val="Sheets"/>
      <sheetName val="MatCol"/>
      <sheetName val="D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7">
          <cell r="K97">
            <v>477029.31055666687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s>
    <sheetDataSet>
      <sheetData sheetId="0"/>
      <sheetData sheetId="1">
        <row r="33">
          <cell r="B33">
            <v>1</v>
          </cell>
        </row>
      </sheetData>
      <sheetData sheetId="2"/>
      <sheetData sheetId="3"/>
      <sheetData sheetId="4"/>
      <sheetData sheetId="5"/>
      <sheetData sheetId="6"/>
      <sheetData sheetId="7"/>
      <sheetData sheetId="8"/>
      <sheetData sheetId="9"/>
      <sheetData sheetId="10">
        <row r="10">
          <cell r="B10" t="str">
            <v>TRANSMISSION  LINE</v>
          </cell>
        </row>
      </sheetData>
      <sheetData sheetId="11"/>
      <sheetData sheetId="12"/>
      <sheetData sheetId="13"/>
      <sheetData sheetId="14"/>
      <sheetData sheetId="15"/>
      <sheetData sheetId="16">
        <row r="117">
          <cell r="G117">
            <v>1122</v>
          </cell>
        </row>
        <row r="118">
          <cell r="G118">
            <v>168.90500000000003</v>
          </cell>
          <cell r="I118">
            <v>157.54200000000003</v>
          </cell>
          <cell r="K118">
            <v>461.01000000000005</v>
          </cell>
          <cell r="M118">
            <v>230.08700000000005</v>
          </cell>
          <cell r="O118">
            <v>337.41399999999999</v>
          </cell>
          <cell r="Q118">
            <v>3259.9731999999999</v>
          </cell>
        </row>
      </sheetData>
      <sheetData sheetId="17">
        <row r="73">
          <cell r="I73">
            <v>54274.95832722768</v>
          </cell>
        </row>
      </sheetData>
      <sheetData sheetId="18">
        <row r="36">
          <cell r="C36" t="str">
            <v>SOIL</v>
          </cell>
        </row>
      </sheetData>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Eletro-mech"/>
      <sheetName val="CostSummary"/>
      <sheetName val="Trainings"/>
      <sheetName val="SW"/>
      <sheetName val="Panera"/>
      <sheetName val="SprInt1"/>
      <sheetName val="SprInt2"/>
      <sheetName val="StrInt1"/>
      <sheetName val="StrInt2"/>
      <sheetName val="StrInt3"/>
      <sheetName val="CCDCIC"/>
      <sheetName val="SedTank"/>
      <sheetName val="RtAn"/>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VIP1"/>
      <sheetName val="VIP2"/>
      <sheetName val="VIP3"/>
      <sheetName val="DP Lat"/>
      <sheetName val="MRT"/>
      <sheetName val="Sheets"/>
      <sheetName val="MatCol"/>
      <sheetName val="D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7">
          <cell r="K97">
            <v>477029.31055666687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Eletro-mech"/>
      <sheetName val="CostSummary"/>
      <sheetName val="Trainings"/>
      <sheetName val="SW"/>
      <sheetName val="Panera"/>
      <sheetName val="SprInt1"/>
      <sheetName val="SprInt2"/>
      <sheetName val="StrInt1"/>
      <sheetName val="StrInt2"/>
      <sheetName val="StrInt3"/>
      <sheetName val="CCDCIC"/>
      <sheetName val="SedTank"/>
      <sheetName val="RtAn"/>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VIP1"/>
      <sheetName val="VIP2"/>
      <sheetName val="VIP3"/>
      <sheetName val="DP Lat"/>
      <sheetName val="MRT"/>
      <sheetName val="Sheets"/>
      <sheetName val="MatCol"/>
      <sheetName val="D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7">
          <cell r="K97">
            <v>477029.31055666687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eckList"/>
      <sheetName val="Dmand 1"/>
      <sheetName val="ProfileData"/>
      <sheetName val="PipeDesign"/>
      <sheetName val="PD-TMPLT"/>
      <sheetName val="DrawingControls"/>
      <sheetName val="Profile"/>
      <sheetName val="FlowDiagram"/>
      <sheetName val="PipeList"/>
      <sheetName val="PipeLineWork"/>
      <sheetName val="PFdata"/>
      <sheetName val="Features"/>
      <sheetName val="FitData"/>
      <sheetName val="Fittings"/>
      <sheetName val="T&amp;P"/>
      <sheetName val="Summary"/>
    </sheetNames>
    <sheetDataSet>
      <sheetData sheetId="0" refreshError="1"/>
      <sheetData sheetId="1"/>
      <sheetData sheetId="2"/>
      <sheetData sheetId="3" refreshError="1">
        <row r="25">
          <cell r="D25">
            <v>682</v>
          </cell>
        </row>
        <row r="26">
          <cell r="D26">
            <v>479</v>
          </cell>
        </row>
      </sheetData>
      <sheetData sheetId="4"/>
      <sheetData sheetId="5"/>
      <sheetData sheetId="6"/>
      <sheetData sheetId="7"/>
      <sheetData sheetId="8"/>
      <sheetData sheetId="9"/>
      <sheetData sheetId="10"/>
      <sheetData sheetId="11" refreshError="1"/>
      <sheetData sheetId="12"/>
      <sheetData sheetId="13" refreshError="1"/>
      <sheetData sheetId="14"/>
      <sheetData sheetId="1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Eletro-mech"/>
      <sheetName val="CostSummary"/>
      <sheetName val="Trainings"/>
      <sheetName val="SW"/>
      <sheetName val="Panera"/>
      <sheetName val="SprInt1"/>
      <sheetName val="SprInt2"/>
      <sheetName val="StrInt1"/>
      <sheetName val="StrInt2"/>
      <sheetName val="StrInt3"/>
      <sheetName val="CCDCIC"/>
      <sheetName val="SedTank"/>
      <sheetName val="RtAn"/>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VIP1"/>
      <sheetName val="VIP2"/>
      <sheetName val="VIP3"/>
      <sheetName val="DP Lat"/>
      <sheetName val="MRT"/>
      <sheetName val="Sheets"/>
      <sheetName val="MatCol"/>
      <sheetName val="D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7">
          <cell r="K97">
            <v>477029.31055666687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row>
      </sheetData>
      <sheetData sheetId="46"/>
      <sheetData sheetId="47"/>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eckList"/>
      <sheetName val="Dmand 1"/>
      <sheetName val="ProfileData"/>
      <sheetName val="PipeDesign"/>
      <sheetName val="PD-TMPLT"/>
      <sheetName val="DrawingControls"/>
      <sheetName val="Profile"/>
      <sheetName val="FlowDiagram"/>
      <sheetName val="PipeList"/>
      <sheetName val="PipeLineWork"/>
      <sheetName val="PFdata"/>
      <sheetName val="Features"/>
      <sheetName val="FitData"/>
      <sheetName val="Fittings"/>
      <sheetName val="T&amp;P"/>
      <sheetName val="Summary"/>
    </sheetNames>
    <sheetDataSet>
      <sheetData sheetId="0" refreshError="1"/>
      <sheetData sheetId="1"/>
      <sheetData sheetId="2"/>
      <sheetData sheetId="3" refreshError="1">
        <row r="25">
          <cell r="D25">
            <v>682</v>
          </cell>
        </row>
        <row r="26">
          <cell r="D26">
            <v>479</v>
          </cell>
        </row>
      </sheetData>
      <sheetData sheetId="4"/>
      <sheetData sheetId="5"/>
      <sheetData sheetId="6"/>
      <sheetData sheetId="7"/>
      <sheetData sheetId="8"/>
      <sheetData sheetId="9"/>
      <sheetData sheetId="10"/>
      <sheetData sheetId="11" refreshError="1"/>
      <sheetData sheetId="12"/>
      <sheetData sheetId="13" refreshError="1"/>
      <sheetData sheetId="14"/>
      <sheetData sheetId="15"/>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cell r="B7" t="str">
            <v>Site clearance with removing 15-20cm top soil</v>
          </cell>
          <cell r="D7" t="str">
            <v>Coolies</v>
          </cell>
          <cell r="E7">
            <v>0.16</v>
          </cell>
          <cell r="F7">
            <v>165</v>
          </cell>
          <cell r="G7">
            <v>26.4</v>
          </cell>
          <cell r="I7" t="str">
            <v>3% of T&amp;P</v>
          </cell>
          <cell r="L7">
            <v>0.79</v>
          </cell>
          <cell r="M7">
            <v>27.19</v>
          </cell>
          <cell r="N7">
            <v>4.08</v>
          </cell>
          <cell r="O7">
            <v>31.27</v>
          </cell>
        </row>
        <row r="8">
          <cell r="B8" t="str">
            <v>disposal beyond construction site  for  1sqm.</v>
          </cell>
        </row>
        <row r="10">
          <cell r="B10" t="str">
            <v>EW in excavation in foundation trench including</v>
          </cell>
        </row>
        <row r="11">
          <cell r="B11" t="str">
            <v>disposal upto 10 m.,  for 1cu.m.</v>
          </cell>
        </row>
        <row r="12">
          <cell r="A12">
            <v>2.9</v>
          </cell>
          <cell r="B12" t="str">
            <v>Soft soil</v>
          </cell>
          <cell r="D12" t="str">
            <v>Coolies</v>
          </cell>
          <cell r="E12">
            <v>1</v>
          </cell>
          <cell r="F12">
            <v>165</v>
          </cell>
          <cell r="G12">
            <v>165</v>
          </cell>
          <cell r="I12" t="str">
            <v>3% of T&amp;P</v>
          </cell>
          <cell r="L12">
            <v>4.95</v>
          </cell>
          <cell r="M12">
            <v>169.95</v>
          </cell>
          <cell r="N12">
            <v>25.49</v>
          </cell>
          <cell r="O12">
            <v>195.44</v>
          </cell>
        </row>
        <row r="14">
          <cell r="A14">
            <v>2.12</v>
          </cell>
          <cell r="B14" t="str">
            <v>Hard soil</v>
          </cell>
          <cell r="D14" t="str">
            <v>Coolies</v>
          </cell>
          <cell r="E14">
            <v>1.25</v>
          </cell>
          <cell r="F14">
            <v>165</v>
          </cell>
          <cell r="G14">
            <v>206.25</v>
          </cell>
          <cell r="I14" t="str">
            <v>3% of T&amp;P</v>
          </cell>
          <cell r="L14">
            <v>6.19</v>
          </cell>
          <cell r="M14">
            <v>212.44</v>
          </cell>
          <cell r="N14">
            <v>31.87</v>
          </cell>
          <cell r="O14">
            <v>244.31</v>
          </cell>
        </row>
        <row r="16">
          <cell r="A16">
            <v>2.14</v>
          </cell>
          <cell r="B16" t="str">
            <v>Gravel &amp; boulder mixed soil</v>
          </cell>
          <cell r="D16" t="str">
            <v>Coolies</v>
          </cell>
          <cell r="E16">
            <v>1.59</v>
          </cell>
          <cell r="F16">
            <v>165</v>
          </cell>
          <cell r="G16">
            <v>262.35000000000002</v>
          </cell>
          <cell r="I16" t="str">
            <v>3% of T&amp;P</v>
          </cell>
          <cell r="L16">
            <v>7.87</v>
          </cell>
          <cell r="M16">
            <v>270.22000000000003</v>
          </cell>
          <cell r="N16">
            <v>40.53</v>
          </cell>
          <cell r="O16">
            <v>310.75</v>
          </cell>
        </row>
        <row r="18">
          <cell r="B18" t="str">
            <v>Refilling of foundation trench in layers of 20cm</v>
          </cell>
        </row>
        <row r="19">
          <cell r="B19" t="str">
            <v>with compaction including lead 10m, for 1cum.</v>
          </cell>
        </row>
        <row r="20">
          <cell r="A20" t="str">
            <v>2.39a</v>
          </cell>
          <cell r="B20" t="str">
            <v>a) Soft soil</v>
          </cell>
          <cell r="D20" t="str">
            <v>Coolies</v>
          </cell>
          <cell r="E20">
            <v>0.5</v>
          </cell>
          <cell r="F20">
            <v>165</v>
          </cell>
          <cell r="G20">
            <v>82.5</v>
          </cell>
          <cell r="I20" t="str">
            <v>3% of T&amp;P</v>
          </cell>
          <cell r="L20">
            <v>2.48</v>
          </cell>
          <cell r="M20">
            <v>84.98</v>
          </cell>
          <cell r="N20">
            <v>12.75</v>
          </cell>
          <cell r="O20">
            <v>97.73</v>
          </cell>
        </row>
        <row r="22">
          <cell r="A22" t="str">
            <v>2.39c</v>
          </cell>
          <cell r="B22" t="str">
            <v>c) Hard soil</v>
          </cell>
          <cell r="D22" t="str">
            <v>Coolies</v>
          </cell>
          <cell r="E22">
            <v>0.63</v>
          </cell>
          <cell r="F22">
            <v>165</v>
          </cell>
          <cell r="G22">
            <v>103.95</v>
          </cell>
          <cell r="I22" t="str">
            <v>3% of T&amp;P</v>
          </cell>
          <cell r="L22">
            <v>3.12</v>
          </cell>
          <cell r="M22">
            <v>107.07</v>
          </cell>
          <cell r="N22">
            <v>16.059999999999999</v>
          </cell>
          <cell r="O22">
            <v>123.13</v>
          </cell>
        </row>
        <row r="24">
          <cell r="A24" t="str">
            <v>2.39d</v>
          </cell>
          <cell r="B24" t="str">
            <v>d) Gravel &amp; boulder mixed soil</v>
          </cell>
          <cell r="D24" t="str">
            <v>Coolies</v>
          </cell>
          <cell r="E24">
            <v>0.6</v>
          </cell>
          <cell r="F24">
            <v>165</v>
          </cell>
          <cell r="G24">
            <v>99</v>
          </cell>
          <cell r="I24" t="str">
            <v>3% of T&amp;P</v>
          </cell>
          <cell r="L24">
            <v>2.97</v>
          </cell>
          <cell r="M24">
            <v>101.97</v>
          </cell>
          <cell r="N24">
            <v>15.3</v>
          </cell>
          <cell r="O24">
            <v>117.27</v>
          </cell>
        </row>
        <row r="26">
          <cell r="A26" t="str">
            <v>2.42</v>
          </cell>
          <cell r="B26" t="str">
            <v>Sand filling with water sprinkling for 1 cu.m.</v>
          </cell>
          <cell r="D26" t="str">
            <v>Coolies</v>
          </cell>
          <cell r="E26">
            <v>0.7</v>
          </cell>
          <cell r="F26">
            <v>165</v>
          </cell>
          <cell r="G26">
            <v>115.5</v>
          </cell>
          <cell r="H26" t="str">
            <v>sand</v>
          </cell>
          <cell r="I26">
            <v>1.1000000000000001</v>
          </cell>
          <cell r="J26" t="str">
            <v>cu.m.</v>
          </cell>
          <cell r="K26">
            <v>2067.4499999999998</v>
          </cell>
          <cell r="L26">
            <v>2274.1999999999998</v>
          </cell>
          <cell r="M26">
            <v>2389.6999999999998</v>
          </cell>
          <cell r="N26">
            <v>358.46</v>
          </cell>
          <cell r="O26">
            <v>2748.16</v>
          </cell>
        </row>
        <row r="28">
          <cell r="A28" t="str">
            <v>gravel</v>
          </cell>
          <cell r="B28" t="str">
            <v>Gravel packing for 1 cu.m.</v>
          </cell>
          <cell r="D28" t="str">
            <v>Coolies</v>
          </cell>
          <cell r="E28">
            <v>0.7</v>
          </cell>
          <cell r="F28">
            <v>165</v>
          </cell>
          <cell r="G28">
            <v>115.5</v>
          </cell>
          <cell r="H28" t="str">
            <v>gravel</v>
          </cell>
          <cell r="I28">
            <v>1.1000000000000001</v>
          </cell>
          <cell r="J28" t="str">
            <v>cu.m.</v>
          </cell>
          <cell r="K28">
            <v>2739</v>
          </cell>
          <cell r="L28">
            <v>3012.9</v>
          </cell>
          <cell r="M28">
            <v>3128.4</v>
          </cell>
          <cell r="N28">
            <v>469.26</v>
          </cell>
          <cell r="O28">
            <v>3597.66</v>
          </cell>
        </row>
        <row r="30">
          <cell r="B30" t="str">
            <v>Random rubble masonry work for 1 cu.m.</v>
          </cell>
        </row>
        <row r="31">
          <cell r="B31" t="str">
            <v>including 30m haulage, and 5 m height</v>
          </cell>
        </row>
        <row r="32">
          <cell r="A32" t="str">
            <v>6.1a</v>
          </cell>
          <cell r="B32" t="str">
            <v>(1:3) cement sand mortar</v>
          </cell>
          <cell r="D32" t="str">
            <v>Mason</v>
          </cell>
          <cell r="E32">
            <v>1.5</v>
          </cell>
          <cell r="F32">
            <v>270</v>
          </cell>
          <cell r="G32">
            <v>405</v>
          </cell>
          <cell r="H32" t="str">
            <v>Blockstone</v>
          </cell>
          <cell r="I32">
            <v>1</v>
          </cell>
          <cell r="J32" t="str">
            <v>cu.m.</v>
          </cell>
          <cell r="K32">
            <v>2409</v>
          </cell>
          <cell r="L32">
            <v>2409</v>
          </cell>
          <cell r="M32">
            <v>6402.97</v>
          </cell>
          <cell r="N32">
            <v>960.45</v>
          </cell>
          <cell r="O32">
            <v>7363.42</v>
          </cell>
        </row>
        <row r="33">
          <cell r="D33" t="str">
            <v>Coolies</v>
          </cell>
          <cell r="E33">
            <v>4.2</v>
          </cell>
          <cell r="F33">
            <v>165</v>
          </cell>
          <cell r="G33">
            <v>693</v>
          </cell>
          <cell r="H33" t="str">
            <v>Bondstone</v>
          </cell>
          <cell r="I33">
            <v>0.1</v>
          </cell>
          <cell r="J33" t="str">
            <v>cu.m.</v>
          </cell>
          <cell r="K33">
            <v>3766.95</v>
          </cell>
          <cell r="L33">
            <v>376.7</v>
          </cell>
        </row>
        <row r="34">
          <cell r="H34" t="str">
            <v>cement</v>
          </cell>
          <cell r="I34">
            <v>0.19400000000000001</v>
          </cell>
          <cell r="J34" t="str">
            <v>mt</v>
          </cell>
          <cell r="K34">
            <v>8510</v>
          </cell>
          <cell r="L34">
            <v>1650.94</v>
          </cell>
        </row>
        <row r="35">
          <cell r="H35" t="str">
            <v>sand</v>
          </cell>
          <cell r="I35">
            <v>0.42</v>
          </cell>
          <cell r="J35" t="str">
            <v>cu.m.</v>
          </cell>
          <cell r="K35">
            <v>2067.4499999999998</v>
          </cell>
          <cell r="L35">
            <v>868.33</v>
          </cell>
        </row>
        <row r="37">
          <cell r="A37" t="str">
            <v>6.1b</v>
          </cell>
          <cell r="B37" t="str">
            <v>(1:4) cement sand mortar</v>
          </cell>
          <cell r="D37" t="str">
            <v>Mason</v>
          </cell>
          <cell r="E37">
            <v>1.5</v>
          </cell>
          <cell r="F37">
            <v>270</v>
          </cell>
          <cell r="G37">
            <v>405</v>
          </cell>
          <cell r="H37" t="str">
            <v>Blockstone</v>
          </cell>
          <cell r="I37">
            <v>1</v>
          </cell>
          <cell r="J37" t="str">
            <v>cu.m.</v>
          </cell>
          <cell r="K37">
            <v>2409</v>
          </cell>
          <cell r="L37">
            <v>2409</v>
          </cell>
          <cell r="M37">
            <v>6167.14</v>
          </cell>
          <cell r="N37">
            <v>925.07</v>
          </cell>
          <cell r="O37">
            <v>7092.21</v>
          </cell>
        </row>
        <row r="38">
          <cell r="D38" t="str">
            <v>Coolies</v>
          </cell>
          <cell r="E38">
            <v>4.2</v>
          </cell>
          <cell r="F38">
            <v>165</v>
          </cell>
          <cell r="G38">
            <v>693</v>
          </cell>
          <cell r="H38" t="str">
            <v>Bondstone</v>
          </cell>
          <cell r="I38">
            <v>0.1</v>
          </cell>
          <cell r="J38" t="str">
            <v>cu.m.</v>
          </cell>
          <cell r="K38">
            <v>3766.95</v>
          </cell>
          <cell r="L38">
            <v>376.7</v>
          </cell>
        </row>
        <row r="39">
          <cell r="H39" t="str">
            <v>cement</v>
          </cell>
          <cell r="I39">
            <v>0.159</v>
          </cell>
          <cell r="J39" t="str">
            <v>mt</v>
          </cell>
          <cell r="K39">
            <v>8510</v>
          </cell>
          <cell r="L39">
            <v>1353.09</v>
          </cell>
        </row>
        <row r="40">
          <cell r="H40" t="str">
            <v>sand</v>
          </cell>
          <cell r="I40">
            <v>0.45</v>
          </cell>
          <cell r="J40" t="str">
            <v>cu.m.</v>
          </cell>
          <cell r="K40">
            <v>2067.4499999999998</v>
          </cell>
          <cell r="L40">
            <v>930.35</v>
          </cell>
        </row>
        <row r="42">
          <cell r="A42" t="str">
            <v>6.1c</v>
          </cell>
          <cell r="B42" t="str">
            <v>(1:6) cement sand mortar</v>
          </cell>
          <cell r="D42" t="str">
            <v>Mason</v>
          </cell>
          <cell r="E42">
            <v>1.5</v>
          </cell>
          <cell r="F42">
            <v>270</v>
          </cell>
          <cell r="G42">
            <v>405</v>
          </cell>
          <cell r="H42" t="str">
            <v>Blockstone</v>
          </cell>
          <cell r="I42">
            <v>1</v>
          </cell>
          <cell r="J42" t="str">
            <v>cu.m.</v>
          </cell>
          <cell r="K42">
            <v>2409</v>
          </cell>
          <cell r="L42">
            <v>2409</v>
          </cell>
          <cell r="M42">
            <v>5757.46</v>
          </cell>
          <cell r="N42">
            <v>863.62</v>
          </cell>
          <cell r="O42">
            <v>6621.08</v>
          </cell>
        </row>
        <row r="43">
          <cell r="D43" t="str">
            <v>Coolies</v>
          </cell>
          <cell r="E43">
            <v>4.2</v>
          </cell>
          <cell r="F43">
            <v>165</v>
          </cell>
          <cell r="G43">
            <v>693</v>
          </cell>
          <cell r="H43" t="str">
            <v>Bondstone</v>
          </cell>
          <cell r="I43">
            <v>0.1</v>
          </cell>
          <cell r="J43" t="str">
            <v>cu.m.</v>
          </cell>
          <cell r="K43">
            <v>3766.95</v>
          </cell>
          <cell r="L43">
            <v>376.7</v>
          </cell>
        </row>
        <row r="44">
          <cell r="H44" t="str">
            <v>cement</v>
          </cell>
          <cell r="I44">
            <v>0.106</v>
          </cell>
          <cell r="J44" t="str">
            <v>mt</v>
          </cell>
          <cell r="K44">
            <v>8510</v>
          </cell>
          <cell r="L44">
            <v>902.06</v>
          </cell>
        </row>
        <row r="45">
          <cell r="H45" t="str">
            <v>sand</v>
          </cell>
          <cell r="I45">
            <v>0.47</v>
          </cell>
          <cell r="J45" t="str">
            <v>cu.m.</v>
          </cell>
          <cell r="K45">
            <v>2067.4499999999998</v>
          </cell>
          <cell r="L45">
            <v>971.7</v>
          </cell>
        </row>
        <row r="47">
          <cell r="A47" t="str">
            <v>6.2a</v>
          </cell>
          <cell r="B47" t="str">
            <v>a</v>
          </cell>
          <cell r="C47" t="str">
            <v>dry masonry</v>
          </cell>
          <cell r="D47" t="str">
            <v>Mason</v>
          </cell>
          <cell r="E47">
            <v>1</v>
          </cell>
          <cell r="F47">
            <v>270</v>
          </cell>
          <cell r="G47">
            <v>270</v>
          </cell>
          <cell r="H47" t="str">
            <v>Blockstone</v>
          </cell>
          <cell r="I47">
            <v>1</v>
          </cell>
          <cell r="J47" t="str">
            <v>cu.m.</v>
          </cell>
          <cell r="K47">
            <v>2409</v>
          </cell>
          <cell r="L47">
            <v>2409</v>
          </cell>
          <cell r="M47">
            <v>3385.7</v>
          </cell>
          <cell r="N47">
            <v>507.86</v>
          </cell>
          <cell r="O47">
            <v>3893.56</v>
          </cell>
        </row>
        <row r="48">
          <cell r="D48" t="str">
            <v>Coolies</v>
          </cell>
          <cell r="E48">
            <v>2</v>
          </cell>
          <cell r="F48">
            <v>165</v>
          </cell>
          <cell r="G48">
            <v>330</v>
          </cell>
          <cell r="H48" t="str">
            <v>Bondstone</v>
          </cell>
          <cell r="I48">
            <v>0.1</v>
          </cell>
          <cell r="J48" t="str">
            <v>cu.m.</v>
          </cell>
          <cell r="K48">
            <v>3766.95</v>
          </cell>
          <cell r="L48">
            <v>376.7</v>
          </cell>
        </row>
        <row r="50">
          <cell r="A50" t="str">
            <v>6.2b</v>
          </cell>
          <cell r="B50" t="str">
            <v>b</v>
          </cell>
          <cell r="C50" t="str">
            <v>mud mortar masonry</v>
          </cell>
          <cell r="D50" t="str">
            <v>Mason</v>
          </cell>
          <cell r="E50">
            <v>1</v>
          </cell>
          <cell r="F50">
            <v>270</v>
          </cell>
          <cell r="G50">
            <v>270</v>
          </cell>
          <cell r="H50" t="str">
            <v>Blockstone</v>
          </cell>
          <cell r="I50">
            <v>1</v>
          </cell>
          <cell r="J50" t="str">
            <v>cu.m.</v>
          </cell>
          <cell r="K50">
            <v>2409</v>
          </cell>
          <cell r="L50">
            <v>2409</v>
          </cell>
          <cell r="M50">
            <v>3426.95</v>
          </cell>
          <cell r="N50">
            <v>514.04</v>
          </cell>
          <cell r="O50">
            <v>3940.99</v>
          </cell>
        </row>
        <row r="51">
          <cell r="D51" t="str">
            <v>Coolies</v>
          </cell>
          <cell r="E51">
            <v>2.25</v>
          </cell>
          <cell r="F51">
            <v>165</v>
          </cell>
          <cell r="G51">
            <v>371.25</v>
          </cell>
          <cell r="H51" t="str">
            <v>Bondstone</v>
          </cell>
          <cell r="I51">
            <v>0.1</v>
          </cell>
          <cell r="J51" t="str">
            <v>cu.m.</v>
          </cell>
          <cell r="K51">
            <v>3766.95</v>
          </cell>
          <cell r="L51">
            <v>376.7</v>
          </cell>
        </row>
        <row r="53">
          <cell r="B53" t="str">
            <v>Boulder soling per 1 cu.m.</v>
          </cell>
        </row>
        <row r="54">
          <cell r="A54" t="str">
            <v>6.5a</v>
          </cell>
          <cell r="B54" t="str">
            <v>a) With sand packing</v>
          </cell>
          <cell r="D54" t="str">
            <v>Mason</v>
          </cell>
          <cell r="E54">
            <v>1</v>
          </cell>
          <cell r="F54">
            <v>270</v>
          </cell>
          <cell r="G54">
            <v>270</v>
          </cell>
          <cell r="H54" t="str">
            <v>Blockstone</v>
          </cell>
          <cell r="I54">
            <v>1.1000000000000001</v>
          </cell>
          <cell r="J54" t="str">
            <v>cu.m.</v>
          </cell>
          <cell r="K54">
            <v>2409</v>
          </cell>
          <cell r="L54">
            <v>2649.9</v>
          </cell>
          <cell r="M54">
            <v>4965.29</v>
          </cell>
          <cell r="N54">
            <v>744.79</v>
          </cell>
          <cell r="O54">
            <v>5710.08</v>
          </cell>
        </row>
        <row r="55">
          <cell r="D55" t="str">
            <v>Coolies</v>
          </cell>
          <cell r="E55">
            <v>3.5</v>
          </cell>
          <cell r="F55">
            <v>165</v>
          </cell>
          <cell r="G55">
            <v>577.5</v>
          </cell>
          <cell r="H55" t="str">
            <v>sand</v>
          </cell>
          <cell r="I55">
            <v>0.71</v>
          </cell>
          <cell r="J55" t="str">
            <v>cu.m.</v>
          </cell>
          <cell r="K55">
            <v>2067.4499999999998</v>
          </cell>
          <cell r="L55">
            <v>1467.89</v>
          </cell>
        </row>
        <row r="57">
          <cell r="A57" t="str">
            <v>6.5b</v>
          </cell>
          <cell r="B57" t="str">
            <v>b) without sand packing</v>
          </cell>
          <cell r="D57" t="str">
            <v>Mason</v>
          </cell>
          <cell r="E57">
            <v>1</v>
          </cell>
          <cell r="F57">
            <v>270</v>
          </cell>
          <cell r="G57">
            <v>270</v>
          </cell>
          <cell r="H57" t="str">
            <v>Blockstone</v>
          </cell>
          <cell r="I57">
            <v>1.1000000000000001</v>
          </cell>
          <cell r="J57" t="str">
            <v>cu.m.</v>
          </cell>
          <cell r="K57">
            <v>2409</v>
          </cell>
          <cell r="L57">
            <v>2649.9</v>
          </cell>
          <cell r="M57">
            <v>3497.4</v>
          </cell>
          <cell r="N57">
            <v>524.61</v>
          </cell>
          <cell r="O57">
            <v>4022.01</v>
          </cell>
        </row>
        <row r="58">
          <cell r="D58" t="str">
            <v>Coolies</v>
          </cell>
          <cell r="E58">
            <v>3.5</v>
          </cell>
          <cell r="F58">
            <v>165</v>
          </cell>
          <cell r="G58">
            <v>577.5</v>
          </cell>
        </row>
        <row r="60">
          <cell r="A60">
            <v>6.4</v>
          </cell>
          <cell r="B60" t="str">
            <v>Stone fillng in foundation  for  1 cu.m.</v>
          </cell>
          <cell r="D60" t="str">
            <v>Coolies</v>
          </cell>
          <cell r="E60">
            <v>1.5</v>
          </cell>
          <cell r="F60">
            <v>165</v>
          </cell>
          <cell r="G60">
            <v>247.5</v>
          </cell>
          <cell r="H60" t="str">
            <v>Blockstone</v>
          </cell>
          <cell r="I60">
            <v>1.1000000000000001</v>
          </cell>
          <cell r="J60" t="str">
            <v>cu.m.</v>
          </cell>
          <cell r="K60">
            <v>2409</v>
          </cell>
          <cell r="L60">
            <v>2649.9</v>
          </cell>
          <cell r="M60">
            <v>2897.4</v>
          </cell>
          <cell r="N60">
            <v>434.61</v>
          </cell>
          <cell r="O60">
            <v>3332.01</v>
          </cell>
        </row>
        <row r="62">
          <cell r="B62" t="str">
            <v>PCC for sub-structure concreting,  for 1 cum.</v>
          </cell>
        </row>
        <row r="63">
          <cell r="A63" t="str">
            <v>7.2c</v>
          </cell>
          <cell r="B63" t="str">
            <v>(a) P.C.C. (1:3:6)</v>
          </cell>
          <cell r="D63" t="str">
            <v>Mason</v>
          </cell>
          <cell r="E63">
            <v>1</v>
          </cell>
          <cell r="F63">
            <v>270</v>
          </cell>
          <cell r="G63">
            <v>270</v>
          </cell>
          <cell r="H63" t="str">
            <v>40mm agg</v>
          </cell>
          <cell r="I63">
            <v>0.65</v>
          </cell>
          <cell r="J63" t="str">
            <v>cu.m.</v>
          </cell>
          <cell r="K63">
            <v>3069</v>
          </cell>
          <cell r="L63">
            <v>1994.85</v>
          </cell>
          <cell r="M63">
            <v>6742.91</v>
          </cell>
          <cell r="N63">
            <v>1011.44</v>
          </cell>
          <cell r="O63">
            <v>7754.35</v>
          </cell>
        </row>
        <row r="64">
          <cell r="D64" t="str">
            <v>Coolies</v>
          </cell>
          <cell r="E64">
            <v>4</v>
          </cell>
          <cell r="F64">
            <v>165</v>
          </cell>
          <cell r="G64">
            <v>660</v>
          </cell>
          <cell r="H64" t="str">
            <v>20mm agg</v>
          </cell>
          <cell r="I64">
            <v>0.24</v>
          </cell>
          <cell r="J64" t="str">
            <v>cu.m.</v>
          </cell>
          <cell r="K64">
            <v>4059</v>
          </cell>
          <cell r="L64">
            <v>974.16</v>
          </cell>
        </row>
        <row r="65">
          <cell r="H65" t="str">
            <v>cement</v>
          </cell>
          <cell r="I65">
            <v>0.22</v>
          </cell>
          <cell r="J65" t="str">
            <v>mt</v>
          </cell>
          <cell r="K65">
            <v>8510</v>
          </cell>
          <cell r="L65">
            <v>1872.2</v>
          </cell>
        </row>
        <row r="66">
          <cell r="H66" t="str">
            <v>coarsesand</v>
          </cell>
          <cell r="I66">
            <v>0.47</v>
          </cell>
          <cell r="J66" t="str">
            <v>cu.m.</v>
          </cell>
          <cell r="K66">
            <v>2067.4499999999998</v>
          </cell>
          <cell r="L66">
            <v>971.7</v>
          </cell>
        </row>
        <row r="68">
          <cell r="A68" t="str">
            <v>7.2d</v>
          </cell>
          <cell r="B68" t="str">
            <v>(b)  PCC (1:2:4)</v>
          </cell>
          <cell r="D68" t="str">
            <v>Mason</v>
          </cell>
          <cell r="E68">
            <v>1</v>
          </cell>
          <cell r="F68">
            <v>270</v>
          </cell>
          <cell r="G68">
            <v>270</v>
          </cell>
          <cell r="H68" t="str">
            <v>40mm agg</v>
          </cell>
          <cell r="I68">
            <v>0.52</v>
          </cell>
          <cell r="J68" t="str">
            <v>cu.m.</v>
          </cell>
          <cell r="K68">
            <v>3069</v>
          </cell>
          <cell r="L68">
            <v>1595.88</v>
          </cell>
          <cell r="M68">
            <v>7626.55</v>
          </cell>
          <cell r="N68">
            <v>1143.98</v>
          </cell>
          <cell r="O68">
            <v>8770.5300000000007</v>
          </cell>
        </row>
        <row r="69">
          <cell r="D69" t="str">
            <v>Coolies</v>
          </cell>
          <cell r="E69">
            <v>4</v>
          </cell>
          <cell r="F69">
            <v>165</v>
          </cell>
          <cell r="G69">
            <v>660</v>
          </cell>
          <cell r="H69" t="str">
            <v>20mm agg</v>
          </cell>
          <cell r="I69">
            <v>0.22</v>
          </cell>
          <cell r="J69" t="str">
            <v>cu.m.</v>
          </cell>
          <cell r="K69">
            <v>4059</v>
          </cell>
          <cell r="L69">
            <v>892.98</v>
          </cell>
        </row>
        <row r="70">
          <cell r="H70" t="str">
            <v>10mm agg</v>
          </cell>
          <cell r="I70">
            <v>0.11</v>
          </cell>
          <cell r="J70" t="str">
            <v>cu.m.</v>
          </cell>
          <cell r="K70">
            <v>5131.5</v>
          </cell>
          <cell r="L70">
            <v>564.47</v>
          </cell>
        </row>
        <row r="71">
          <cell r="H71" t="str">
            <v>cement</v>
          </cell>
          <cell r="I71">
            <v>0.32</v>
          </cell>
          <cell r="J71" t="str">
            <v>mt</v>
          </cell>
          <cell r="K71">
            <v>8510</v>
          </cell>
          <cell r="L71">
            <v>2723.2</v>
          </cell>
        </row>
        <row r="72">
          <cell r="H72" t="str">
            <v>coarsesand</v>
          </cell>
          <cell r="I72">
            <v>0.44500000000000001</v>
          </cell>
          <cell r="J72" t="str">
            <v>cu.m.</v>
          </cell>
          <cell r="K72">
            <v>2067.4499999999998</v>
          </cell>
          <cell r="L72">
            <v>920.02</v>
          </cell>
        </row>
        <row r="74">
          <cell r="B74" t="str">
            <v>PCC for RCC in superstructure,  for 1 cum.</v>
          </cell>
        </row>
        <row r="75">
          <cell r="A75" t="str">
            <v>7.4a</v>
          </cell>
          <cell r="B75" t="str">
            <v>(a)  PCC (1:2:4)</v>
          </cell>
          <cell r="D75" t="str">
            <v>Mason</v>
          </cell>
          <cell r="E75">
            <v>0.8</v>
          </cell>
          <cell r="F75">
            <v>270</v>
          </cell>
          <cell r="G75">
            <v>216</v>
          </cell>
          <cell r="H75" t="str">
            <v>40mm agg</v>
          </cell>
          <cell r="I75">
            <v>0.52</v>
          </cell>
          <cell r="J75" t="str">
            <v>cu.m.</v>
          </cell>
          <cell r="K75">
            <v>3069</v>
          </cell>
          <cell r="L75">
            <v>1595.88</v>
          </cell>
          <cell r="M75">
            <v>8067.55</v>
          </cell>
          <cell r="N75">
            <v>1210.1300000000001</v>
          </cell>
          <cell r="O75">
            <v>9277.68</v>
          </cell>
        </row>
        <row r="76">
          <cell r="D76" t="str">
            <v>Coolies</v>
          </cell>
          <cell r="E76">
            <v>7</v>
          </cell>
          <cell r="F76">
            <v>165</v>
          </cell>
          <cell r="G76">
            <v>1155</v>
          </cell>
          <cell r="H76" t="str">
            <v>20mm agg</v>
          </cell>
          <cell r="I76">
            <v>0.22</v>
          </cell>
          <cell r="J76" t="str">
            <v>cu.m.</v>
          </cell>
          <cell r="K76">
            <v>4059</v>
          </cell>
          <cell r="L76">
            <v>892.98</v>
          </cell>
        </row>
        <row r="77">
          <cell r="H77" t="str">
            <v>10mm agg</v>
          </cell>
          <cell r="I77">
            <v>0.11</v>
          </cell>
          <cell r="J77" t="str">
            <v>cu.m.</v>
          </cell>
          <cell r="K77">
            <v>5131.5</v>
          </cell>
          <cell r="L77">
            <v>564.47</v>
          </cell>
        </row>
        <row r="78">
          <cell r="H78" t="str">
            <v>cement</v>
          </cell>
          <cell r="I78">
            <v>0.32</v>
          </cell>
          <cell r="J78" t="str">
            <v>mt</v>
          </cell>
          <cell r="K78">
            <v>8510</v>
          </cell>
          <cell r="L78">
            <v>2723.2</v>
          </cell>
        </row>
        <row r="79">
          <cell r="H79" t="str">
            <v>coarsesand</v>
          </cell>
          <cell r="I79">
            <v>0.44500000000000001</v>
          </cell>
          <cell r="J79" t="str">
            <v>cu.m.</v>
          </cell>
          <cell r="K79">
            <v>2067.4499999999998</v>
          </cell>
          <cell r="L79">
            <v>920.02</v>
          </cell>
        </row>
        <row r="81">
          <cell r="A81" t="str">
            <v>7.4b1</v>
          </cell>
          <cell r="B81" t="str">
            <v>(b) P.C.C. (1:1.5:3)</v>
          </cell>
          <cell r="D81" t="str">
            <v>Mason</v>
          </cell>
          <cell r="E81">
            <v>0.8</v>
          </cell>
          <cell r="F81">
            <v>270</v>
          </cell>
          <cell r="G81">
            <v>216</v>
          </cell>
          <cell r="H81" t="str">
            <v>20mm agg</v>
          </cell>
          <cell r="I81">
            <v>0.56999999999999995</v>
          </cell>
          <cell r="J81" t="str">
            <v>cu.m.</v>
          </cell>
          <cell r="K81">
            <v>4059</v>
          </cell>
          <cell r="L81">
            <v>2313.63</v>
          </cell>
          <cell r="M81">
            <v>9455.44</v>
          </cell>
          <cell r="N81">
            <v>1418.32</v>
          </cell>
          <cell r="O81">
            <v>10873.76</v>
          </cell>
        </row>
        <row r="82">
          <cell r="D82" t="str">
            <v>Coolies</v>
          </cell>
          <cell r="E82">
            <v>7</v>
          </cell>
          <cell r="F82">
            <v>165</v>
          </cell>
          <cell r="G82">
            <v>1155</v>
          </cell>
          <cell r="H82" t="str">
            <v>10mm agg</v>
          </cell>
          <cell r="I82">
            <v>0.28999999999999998</v>
          </cell>
          <cell r="J82" t="str">
            <v>cu.m.</v>
          </cell>
          <cell r="K82">
            <v>5131.5</v>
          </cell>
          <cell r="L82">
            <v>1488.14</v>
          </cell>
        </row>
        <row r="83">
          <cell r="H83" t="str">
            <v>cement</v>
          </cell>
          <cell r="I83">
            <v>0.4</v>
          </cell>
          <cell r="J83" t="str">
            <v>mt</v>
          </cell>
          <cell r="K83">
            <v>8510</v>
          </cell>
          <cell r="L83">
            <v>3404</v>
          </cell>
        </row>
        <row r="84">
          <cell r="H84" t="str">
            <v>coarsesand</v>
          </cell>
          <cell r="I84">
            <v>0.42499999999999999</v>
          </cell>
          <cell r="J84" t="str">
            <v>cu.m.</v>
          </cell>
          <cell r="K84">
            <v>2067.4499999999998</v>
          </cell>
          <cell r="L84">
            <v>878.67</v>
          </cell>
        </row>
        <row r="86">
          <cell r="A86" t="str">
            <v>7.4b2</v>
          </cell>
          <cell r="B86" t="str">
            <v>(b) P.C.C. (1:1.5:3) with 2% WPC</v>
          </cell>
          <cell r="D86" t="str">
            <v>Mason</v>
          </cell>
          <cell r="E86">
            <v>0.8</v>
          </cell>
          <cell r="F86">
            <v>270</v>
          </cell>
          <cell r="G86">
            <v>216</v>
          </cell>
          <cell r="H86" t="str">
            <v>20mm agg</v>
          </cell>
          <cell r="I86">
            <v>0.56999999999999995</v>
          </cell>
          <cell r="J86" t="str">
            <v>cu.m.</v>
          </cell>
          <cell r="K86">
            <v>4059</v>
          </cell>
          <cell r="L86">
            <v>2313.63</v>
          </cell>
          <cell r="M86">
            <v>9855.44</v>
          </cell>
          <cell r="N86">
            <v>1478.32</v>
          </cell>
          <cell r="O86">
            <v>11333.76</v>
          </cell>
        </row>
        <row r="87">
          <cell r="D87" t="str">
            <v>Coolies</v>
          </cell>
          <cell r="E87">
            <v>7</v>
          </cell>
          <cell r="F87">
            <v>165</v>
          </cell>
          <cell r="G87">
            <v>1155</v>
          </cell>
          <cell r="H87" t="str">
            <v>10mm agg</v>
          </cell>
          <cell r="I87">
            <v>0.28999999999999998</v>
          </cell>
          <cell r="J87" t="str">
            <v>cu.m.</v>
          </cell>
          <cell r="K87">
            <v>5131.5</v>
          </cell>
          <cell r="L87">
            <v>1488.14</v>
          </cell>
        </row>
        <row r="88">
          <cell r="H88" t="str">
            <v>cement</v>
          </cell>
          <cell r="I88">
            <v>0.4</v>
          </cell>
          <cell r="J88" t="str">
            <v>mt</v>
          </cell>
          <cell r="K88">
            <v>8510</v>
          </cell>
          <cell r="L88">
            <v>3404</v>
          </cell>
        </row>
        <row r="89">
          <cell r="H89" t="str">
            <v>coarsesand</v>
          </cell>
          <cell r="I89">
            <v>0.42499999999999999</v>
          </cell>
          <cell r="J89" t="str">
            <v>cu.m.</v>
          </cell>
          <cell r="K89">
            <v>2067.4499999999998</v>
          </cell>
          <cell r="L89">
            <v>878.67</v>
          </cell>
        </row>
        <row r="90">
          <cell r="H90" t="str">
            <v>WPC</v>
          </cell>
          <cell r="I90">
            <v>8</v>
          </cell>
          <cell r="J90" t="str">
            <v>kg</v>
          </cell>
          <cell r="K90">
            <v>50</v>
          </cell>
          <cell r="L90">
            <v>400</v>
          </cell>
        </row>
        <row r="92">
          <cell r="A92">
            <v>7.5</v>
          </cell>
          <cell r="B92" t="str">
            <v>Mild steel reinforcement works for RCC,</v>
          </cell>
          <cell r="D92" t="str">
            <v>Mason</v>
          </cell>
          <cell r="E92">
            <v>1.2E-2</v>
          </cell>
          <cell r="F92">
            <v>270</v>
          </cell>
          <cell r="G92">
            <v>3.24</v>
          </cell>
          <cell r="H92" t="str">
            <v>M.S. Bar</v>
          </cell>
          <cell r="I92">
            <v>1.0499999999999999E-3</v>
          </cell>
          <cell r="J92" t="str">
            <v>M.T.</v>
          </cell>
          <cell r="K92">
            <v>50010</v>
          </cell>
          <cell r="L92">
            <v>52.51</v>
          </cell>
          <cell r="M92">
            <v>58.39</v>
          </cell>
          <cell r="N92">
            <v>8.76</v>
          </cell>
          <cell r="O92">
            <v>67.150000000000006</v>
          </cell>
        </row>
        <row r="93">
          <cell r="B93" t="str">
            <v>including bending and 30m haulage, for 1 Kg</v>
          </cell>
          <cell r="D93" t="str">
            <v>Helper</v>
          </cell>
          <cell r="E93">
            <v>1.2E-2</v>
          </cell>
          <cell r="F93">
            <v>165</v>
          </cell>
          <cell r="G93">
            <v>1.98</v>
          </cell>
          <cell r="H93" t="str">
            <v>Binding wire</v>
          </cell>
          <cell r="I93">
            <v>0.01</v>
          </cell>
          <cell r="J93" t="str">
            <v>kg</v>
          </cell>
          <cell r="K93">
            <v>66.010000000000005</v>
          </cell>
          <cell r="L93">
            <v>0.66</v>
          </cell>
        </row>
        <row r="95">
          <cell r="A95" t="str">
            <v>8.2a</v>
          </cell>
          <cell r="B95" t="str">
            <v xml:space="preserve">Centering/shuttering works, </v>
          </cell>
          <cell r="D95" t="str">
            <v>Mason</v>
          </cell>
          <cell r="E95">
            <v>0.17199999999999999</v>
          </cell>
          <cell r="F95">
            <v>270</v>
          </cell>
          <cell r="G95">
            <v>46.44</v>
          </cell>
          <cell r="H95" t="str">
            <v>Local wood</v>
          </cell>
          <cell r="I95">
            <v>5.2600000000000001E-2</v>
          </cell>
          <cell r="J95" t="str">
            <v>cu.m.</v>
          </cell>
          <cell r="K95">
            <v>19404</v>
          </cell>
          <cell r="L95">
            <v>170.11</v>
          </cell>
          <cell r="M95">
            <v>275.54000000000002</v>
          </cell>
          <cell r="N95">
            <v>41.33</v>
          </cell>
          <cell r="O95">
            <v>316.87</v>
          </cell>
        </row>
        <row r="96">
          <cell r="B96" t="str">
            <v>haulage 30m  for 1sqm.</v>
          </cell>
          <cell r="D96" t="str">
            <v>Coolies</v>
          </cell>
          <cell r="E96">
            <v>0.25700000000000001</v>
          </cell>
          <cell r="F96">
            <v>165</v>
          </cell>
          <cell r="G96">
            <v>42.41</v>
          </cell>
          <cell r="H96" t="str">
            <v>Nails</v>
          </cell>
          <cell r="I96">
            <v>0.25</v>
          </cell>
          <cell r="J96" t="str">
            <v>kg</v>
          </cell>
          <cell r="K96">
            <v>66.31</v>
          </cell>
          <cell r="L96">
            <v>16.579999999999998</v>
          </cell>
        </row>
        <row r="99">
          <cell r="A99">
            <v>9.1</v>
          </cell>
          <cell r="B99" t="str">
            <v xml:space="preserve">CGI sheet roofing work including procuring </v>
          </cell>
          <cell r="D99" t="str">
            <v>Mason</v>
          </cell>
          <cell r="E99">
            <v>0.2</v>
          </cell>
          <cell r="F99">
            <v>270</v>
          </cell>
          <cell r="G99">
            <v>54</v>
          </cell>
          <cell r="H99" t="str">
            <v>CGI sheet 24-26swg</v>
          </cell>
          <cell r="I99">
            <v>1.2</v>
          </cell>
          <cell r="J99" t="str">
            <v>sqm</v>
          </cell>
          <cell r="K99">
            <v>253.71</v>
          </cell>
          <cell r="L99">
            <v>50.74</v>
          </cell>
          <cell r="M99">
            <v>256.73</v>
          </cell>
          <cell r="N99">
            <v>38.51</v>
          </cell>
          <cell r="O99">
            <v>295.24</v>
          </cell>
        </row>
        <row r="100">
          <cell r="B100" t="str">
            <v>of materials for 1m2:</v>
          </cell>
          <cell r="D100" t="str">
            <v>Coolies</v>
          </cell>
          <cell r="E100">
            <v>0.25</v>
          </cell>
          <cell r="F100">
            <v>165</v>
          </cell>
          <cell r="G100">
            <v>41.25</v>
          </cell>
          <cell r="H100" t="str">
            <v>8mm nut/bolt</v>
          </cell>
          <cell r="I100">
            <v>3</v>
          </cell>
          <cell r="J100" t="str">
            <v>no</v>
          </cell>
          <cell r="K100">
            <v>10</v>
          </cell>
          <cell r="L100">
            <v>30</v>
          </cell>
        </row>
        <row r="101">
          <cell r="G101">
            <v>95.25</v>
          </cell>
          <cell r="H101" t="str">
            <v>J-hook+ bitu-washer</v>
          </cell>
          <cell r="I101">
            <v>2.5</v>
          </cell>
          <cell r="J101" t="str">
            <v>no</v>
          </cell>
          <cell r="K101">
            <v>5</v>
          </cell>
          <cell r="L101">
            <v>80.739999999999995</v>
          </cell>
        </row>
        <row r="104">
          <cell r="A104">
            <v>9.1999999999999993</v>
          </cell>
          <cell r="B104" t="str">
            <v>GI plainsheet ridge fixing work</v>
          </cell>
          <cell r="D104" t="str">
            <v>Mason</v>
          </cell>
          <cell r="E104">
            <v>0.2</v>
          </cell>
          <cell r="F104">
            <v>270</v>
          </cell>
          <cell r="G104">
            <v>54</v>
          </cell>
          <cell r="H104" t="str">
            <v>GI plainsheet 28swg</v>
          </cell>
          <cell r="I104">
            <v>1.2</v>
          </cell>
          <cell r="J104" t="str">
            <v>sqm</v>
          </cell>
          <cell r="K104">
            <v>81.05</v>
          </cell>
          <cell r="L104">
            <v>16.21</v>
          </cell>
          <cell r="M104">
            <v>151.46</v>
          </cell>
          <cell r="N104">
            <v>22.72</v>
          </cell>
          <cell r="O104">
            <v>174.18</v>
          </cell>
        </row>
        <row r="105">
          <cell r="B105" t="str">
            <v>all complete, for 1 rm.</v>
          </cell>
          <cell r="D105" t="str">
            <v>Coolies</v>
          </cell>
          <cell r="E105">
            <v>0.25</v>
          </cell>
          <cell r="F105">
            <v>165</v>
          </cell>
          <cell r="G105">
            <v>41.25</v>
          </cell>
          <cell r="H105" t="str">
            <v>8mm nut/bolt</v>
          </cell>
          <cell r="I105">
            <v>4</v>
          </cell>
          <cell r="J105" t="str">
            <v>no</v>
          </cell>
          <cell r="K105">
            <v>10</v>
          </cell>
          <cell r="L105">
            <v>40</v>
          </cell>
        </row>
        <row r="107">
          <cell r="B107" t="str">
            <v>Salwood work for doors &amp; windows:</v>
          </cell>
        </row>
        <row r="108">
          <cell r="A108" t="str">
            <v>10.1a</v>
          </cell>
          <cell r="B108" t="str">
            <v>Frames (Chaukhat ) for 1cum.</v>
          </cell>
          <cell r="D108" t="str">
            <v>Carpenter</v>
          </cell>
          <cell r="E108">
            <v>34</v>
          </cell>
          <cell r="F108">
            <v>270</v>
          </cell>
          <cell r="G108">
            <v>9180</v>
          </cell>
          <cell r="H108" t="str">
            <v>Salwood</v>
          </cell>
          <cell r="I108">
            <v>1.1000000000000001</v>
          </cell>
          <cell r="J108" t="str">
            <v>cum.</v>
          </cell>
          <cell r="K108">
            <v>36148.6</v>
          </cell>
          <cell r="L108">
            <v>39763.46</v>
          </cell>
          <cell r="M108">
            <v>50516.46</v>
          </cell>
          <cell r="N108">
            <v>7577.47</v>
          </cell>
          <cell r="O108">
            <v>58093.93</v>
          </cell>
        </row>
        <row r="109">
          <cell r="B109" t="str">
            <v>(wood size 75 x 100 mm)</v>
          </cell>
          <cell r="D109" t="str">
            <v>Laborer</v>
          </cell>
          <cell r="E109">
            <v>3.4</v>
          </cell>
          <cell r="F109">
            <v>165</v>
          </cell>
          <cell r="G109">
            <v>561</v>
          </cell>
          <cell r="H109" t="str">
            <v>Holdfast</v>
          </cell>
          <cell r="I109">
            <v>92</v>
          </cell>
          <cell r="J109" t="str">
            <v>no</v>
          </cell>
          <cell r="K109">
            <v>10</v>
          </cell>
          <cell r="L109">
            <v>920</v>
          </cell>
        </row>
        <row r="110">
          <cell r="H110" t="str">
            <v>nails/screws</v>
          </cell>
          <cell r="I110">
            <v>184</v>
          </cell>
          <cell r="J110" t="str">
            <v>no</v>
          </cell>
          <cell r="K110">
            <v>0.5</v>
          </cell>
          <cell r="L110">
            <v>92</v>
          </cell>
        </row>
        <row r="112">
          <cell r="A112" t="str">
            <v>10.1b</v>
          </cell>
          <cell r="B112" t="str">
            <v>For one Frame (chaukat) of size (900x2100 mm)</v>
          </cell>
          <cell r="M112">
            <v>1932.25</v>
          </cell>
          <cell r="O112">
            <v>2222.0929999999998</v>
          </cell>
        </row>
        <row r="114">
          <cell r="A114" t="str">
            <v>10.2a</v>
          </cell>
          <cell r="B114" t="str">
            <v>Making and fixing panelled door shutter with</v>
          </cell>
          <cell r="D114" t="str">
            <v>Carpenter</v>
          </cell>
          <cell r="E114">
            <v>10</v>
          </cell>
          <cell r="F114">
            <v>270</v>
          </cell>
          <cell r="G114">
            <v>2700</v>
          </cell>
          <cell r="H114" t="str">
            <v>Salwood</v>
          </cell>
          <cell r="I114">
            <v>8.4000000000000005E-2</v>
          </cell>
          <cell r="J114" t="str">
            <v>cum.</v>
          </cell>
          <cell r="K114">
            <v>36148.6</v>
          </cell>
          <cell r="L114">
            <v>3036.48</v>
          </cell>
          <cell r="M114">
            <v>6316.48</v>
          </cell>
          <cell r="N114">
            <v>947.47</v>
          </cell>
          <cell r="O114">
            <v>7263.95</v>
          </cell>
        </row>
        <row r="115">
          <cell r="B115" t="str">
            <v>38mm thick frame for one shutter</v>
          </cell>
          <cell r="D115" t="str">
            <v>Laborer</v>
          </cell>
          <cell r="E115">
            <v>1</v>
          </cell>
          <cell r="F115">
            <v>165</v>
          </cell>
          <cell r="G115">
            <v>165</v>
          </cell>
          <cell r="H115" t="str">
            <v xml:space="preserve"> Hinge 6"</v>
          </cell>
          <cell r="I115">
            <v>6</v>
          </cell>
          <cell r="J115" t="str">
            <v>no</v>
          </cell>
          <cell r="K115">
            <v>20</v>
          </cell>
          <cell r="L115">
            <v>120</v>
          </cell>
        </row>
        <row r="116">
          <cell r="B116" t="str">
            <v xml:space="preserve">     (Shutter size : 1.07x1.982 = 2.123 sqm)</v>
          </cell>
          <cell r="H116" t="str">
            <v xml:space="preserve"> Tower bolt 6"</v>
          </cell>
          <cell r="I116">
            <v>1</v>
          </cell>
          <cell r="J116" t="str">
            <v>no</v>
          </cell>
          <cell r="K116">
            <v>25</v>
          </cell>
          <cell r="L116">
            <v>25</v>
          </cell>
        </row>
        <row r="117">
          <cell r="H117" t="str">
            <v xml:space="preserve"> Tower bolt 12"</v>
          </cell>
          <cell r="I117">
            <v>1</v>
          </cell>
          <cell r="J117" t="str">
            <v>no</v>
          </cell>
          <cell r="K117">
            <v>40</v>
          </cell>
          <cell r="L117">
            <v>40</v>
          </cell>
        </row>
        <row r="118">
          <cell r="H118" t="str">
            <v xml:space="preserve"> Lockset 250mm</v>
          </cell>
          <cell r="I118">
            <v>1</v>
          </cell>
          <cell r="J118" t="str">
            <v>no</v>
          </cell>
          <cell r="K118">
            <v>120</v>
          </cell>
          <cell r="L118">
            <v>120</v>
          </cell>
        </row>
        <row r="119">
          <cell r="H119" t="str">
            <v xml:space="preserve"> Handle</v>
          </cell>
          <cell r="I119">
            <v>2</v>
          </cell>
          <cell r="J119" t="str">
            <v>no</v>
          </cell>
          <cell r="K119">
            <v>50</v>
          </cell>
          <cell r="L119">
            <v>100</v>
          </cell>
        </row>
        <row r="120">
          <cell r="H120" t="str">
            <v xml:space="preserve"> Screw</v>
          </cell>
          <cell r="I120">
            <v>0.5</v>
          </cell>
          <cell r="J120" t="str">
            <v>kg</v>
          </cell>
          <cell r="K120">
            <v>20</v>
          </cell>
          <cell r="L120">
            <v>10</v>
          </cell>
        </row>
        <row r="122">
          <cell r="A122" t="str">
            <v>10.2b</v>
          </cell>
          <cell r="B122" t="str">
            <v>Rate for 1 sqm.</v>
          </cell>
          <cell r="M122">
            <v>3421.55</v>
          </cell>
          <cell r="N122">
            <v>513.23</v>
          </cell>
          <cell r="O122">
            <v>3934.78</v>
          </cell>
        </row>
        <row r="124">
          <cell r="A124" t="str">
            <v>10.9a1</v>
          </cell>
          <cell r="B124" t="str">
            <v>Fixing GI plainsheet on both sides of 38mm thick</v>
          </cell>
          <cell r="D124" t="str">
            <v>Carpenter</v>
          </cell>
          <cell r="E124">
            <v>7</v>
          </cell>
          <cell r="F124">
            <v>270</v>
          </cell>
          <cell r="G124">
            <v>1890</v>
          </cell>
          <cell r="H124" t="str">
            <v>Salwood</v>
          </cell>
          <cell r="I124">
            <v>3.4599999999999999E-2</v>
          </cell>
          <cell r="J124" t="str">
            <v>cum.</v>
          </cell>
          <cell r="K124">
            <v>36148.6</v>
          </cell>
          <cell r="L124">
            <v>1250.74</v>
          </cell>
          <cell r="M124">
            <v>3930.12</v>
          </cell>
          <cell r="N124">
            <v>589.52</v>
          </cell>
          <cell r="O124">
            <v>4519.6400000000003</v>
          </cell>
        </row>
        <row r="125">
          <cell r="B125" t="str">
            <v>1.09x2.06=2.245 sqm door frame</v>
          </cell>
          <cell r="D125" t="str">
            <v>Laborer</v>
          </cell>
          <cell r="E125">
            <v>0.7</v>
          </cell>
          <cell r="F125">
            <v>165</v>
          </cell>
          <cell r="G125">
            <v>115.5</v>
          </cell>
          <cell r="H125" t="str">
            <v xml:space="preserve"> Hinge 6"</v>
          </cell>
          <cell r="I125">
            <v>3</v>
          </cell>
          <cell r="J125" t="str">
            <v>no</v>
          </cell>
          <cell r="K125">
            <v>20</v>
          </cell>
          <cell r="L125">
            <v>60</v>
          </cell>
        </row>
        <row r="126">
          <cell r="H126" t="str">
            <v xml:space="preserve"> Tower bolt 6"</v>
          </cell>
          <cell r="I126">
            <v>1</v>
          </cell>
          <cell r="J126" t="str">
            <v>no</v>
          </cell>
          <cell r="K126">
            <v>25</v>
          </cell>
          <cell r="L126">
            <v>25</v>
          </cell>
        </row>
        <row r="127">
          <cell r="H127" t="str">
            <v xml:space="preserve"> Tower bolt 12"</v>
          </cell>
          <cell r="I127">
            <v>1</v>
          </cell>
          <cell r="J127" t="str">
            <v>no</v>
          </cell>
          <cell r="K127">
            <v>40</v>
          </cell>
          <cell r="L127">
            <v>40</v>
          </cell>
        </row>
        <row r="128">
          <cell r="H128" t="str">
            <v xml:space="preserve"> Lockset 250mm</v>
          </cell>
          <cell r="I128">
            <v>1</v>
          </cell>
          <cell r="J128" t="str">
            <v>no</v>
          </cell>
          <cell r="K128">
            <v>120</v>
          </cell>
          <cell r="L128">
            <v>120</v>
          </cell>
        </row>
        <row r="129">
          <cell r="H129" t="str">
            <v xml:space="preserve"> Handle</v>
          </cell>
          <cell r="I129">
            <v>1</v>
          </cell>
          <cell r="J129" t="str">
            <v>no</v>
          </cell>
          <cell r="K129">
            <v>50</v>
          </cell>
          <cell r="L129">
            <v>50</v>
          </cell>
        </row>
        <row r="130">
          <cell r="H130" t="str">
            <v>GI plainsheet 28swg</v>
          </cell>
          <cell r="I130">
            <v>4.6500000000000004</v>
          </cell>
          <cell r="J130" t="str">
            <v>sqm</v>
          </cell>
          <cell r="K130">
            <v>81.05</v>
          </cell>
          <cell r="L130">
            <v>376.88</v>
          </cell>
        </row>
        <row r="131">
          <cell r="H131" t="str">
            <v xml:space="preserve"> Screw</v>
          </cell>
          <cell r="J131" t="str">
            <v>LS</v>
          </cell>
          <cell r="L131">
            <v>2</v>
          </cell>
        </row>
        <row r="133">
          <cell r="A133" t="str">
            <v>10.9a2</v>
          </cell>
          <cell r="B133" t="str">
            <v>Rate for 1 sqm.</v>
          </cell>
          <cell r="M133">
            <v>2013.2</v>
          </cell>
          <cell r="N133">
            <v>301.98</v>
          </cell>
          <cell r="O133">
            <v>2315.1799999999998</v>
          </cell>
        </row>
        <row r="135">
          <cell r="A135" t="str">
            <v>10.10a1</v>
          </cell>
          <cell r="B135" t="str">
            <v>Fixing mosquito proof wirenet to 38mm thick</v>
          </cell>
          <cell r="D135" t="str">
            <v>Carpenter</v>
          </cell>
          <cell r="E135">
            <v>5</v>
          </cell>
          <cell r="F135">
            <v>270</v>
          </cell>
          <cell r="G135">
            <v>1350</v>
          </cell>
          <cell r="H135" t="str">
            <v>Salwood</v>
          </cell>
          <cell r="I135">
            <v>2.5999999999999999E-2</v>
          </cell>
          <cell r="J135" t="str">
            <v>cum.</v>
          </cell>
          <cell r="K135">
            <v>36148.6</v>
          </cell>
          <cell r="L135">
            <v>939.86</v>
          </cell>
          <cell r="M135">
            <v>2896.38</v>
          </cell>
          <cell r="N135">
            <v>434.46</v>
          </cell>
          <cell r="O135">
            <v>3330.84</v>
          </cell>
        </row>
        <row r="136">
          <cell r="B136" t="str">
            <v>1.09x2.06=2.245 sqm frame</v>
          </cell>
          <cell r="D136" t="str">
            <v>Laborer</v>
          </cell>
          <cell r="E136">
            <v>0.5</v>
          </cell>
          <cell r="F136">
            <v>165</v>
          </cell>
          <cell r="G136">
            <v>82.5</v>
          </cell>
          <cell r="H136" t="str">
            <v xml:space="preserve"> Hinge 6"</v>
          </cell>
          <cell r="I136">
            <v>3</v>
          </cell>
          <cell r="J136" t="str">
            <v>no</v>
          </cell>
          <cell r="K136">
            <v>20</v>
          </cell>
          <cell r="L136">
            <v>60</v>
          </cell>
        </row>
        <row r="137">
          <cell r="H137" t="str">
            <v xml:space="preserve"> Tower bolt 6"</v>
          </cell>
          <cell r="I137">
            <v>1</v>
          </cell>
          <cell r="J137" t="str">
            <v>no</v>
          </cell>
          <cell r="K137">
            <v>25</v>
          </cell>
          <cell r="L137">
            <v>25</v>
          </cell>
        </row>
        <row r="138">
          <cell r="H138" t="str">
            <v xml:space="preserve"> Tower bolt 12"</v>
          </cell>
          <cell r="I138">
            <v>1</v>
          </cell>
          <cell r="J138" t="str">
            <v>no</v>
          </cell>
          <cell r="K138">
            <v>40</v>
          </cell>
          <cell r="L138">
            <v>40</v>
          </cell>
        </row>
        <row r="139">
          <cell r="H139" t="str">
            <v>wiremesh 24 SWG</v>
          </cell>
          <cell r="I139">
            <v>2.13</v>
          </cell>
          <cell r="J139" t="str">
            <v>sqm</v>
          </cell>
          <cell r="K139">
            <v>162.91999999999999</v>
          </cell>
          <cell r="L139">
            <v>347.02</v>
          </cell>
        </row>
        <row r="140">
          <cell r="H140" t="str">
            <v xml:space="preserve"> Handle</v>
          </cell>
          <cell r="I140">
            <v>1</v>
          </cell>
          <cell r="J140" t="str">
            <v>no</v>
          </cell>
          <cell r="K140">
            <v>50</v>
          </cell>
          <cell r="L140">
            <v>50</v>
          </cell>
        </row>
        <row r="141">
          <cell r="H141" t="str">
            <v xml:space="preserve"> Screw</v>
          </cell>
          <cell r="J141" t="str">
            <v>LS</v>
          </cell>
          <cell r="L141">
            <v>2</v>
          </cell>
        </row>
        <row r="142">
          <cell r="A142" t="str">
            <v>10.10a2</v>
          </cell>
          <cell r="B142" t="str">
            <v>Rate for 1 sqm.</v>
          </cell>
          <cell r="M142">
            <v>1483.67</v>
          </cell>
          <cell r="N142">
            <v>222.55</v>
          </cell>
          <cell r="O142">
            <v>1706.22</v>
          </cell>
        </row>
        <row r="144">
          <cell r="A144">
            <v>10.17</v>
          </cell>
          <cell r="B144" t="str">
            <v>Beams, Lintels, Wallplates etc. for 1cum.</v>
          </cell>
          <cell r="D144" t="str">
            <v>Carpenter</v>
          </cell>
          <cell r="E144">
            <v>17.649999999999999</v>
          </cell>
          <cell r="F144">
            <v>270</v>
          </cell>
          <cell r="G144">
            <v>4765.5</v>
          </cell>
          <cell r="H144" t="str">
            <v>Salwood</v>
          </cell>
          <cell r="I144">
            <v>1.05</v>
          </cell>
          <cell r="J144" t="str">
            <v>cum.</v>
          </cell>
          <cell r="K144">
            <v>36148.6</v>
          </cell>
          <cell r="L144">
            <v>37956.03</v>
          </cell>
          <cell r="M144">
            <v>43079.07</v>
          </cell>
          <cell r="N144">
            <v>6461.86</v>
          </cell>
          <cell r="O144">
            <v>49540.93</v>
          </cell>
        </row>
        <row r="145">
          <cell r="B145" t="str">
            <v>( for span &lt;9m)</v>
          </cell>
          <cell r="D145" t="str">
            <v>Laborer</v>
          </cell>
          <cell r="E145">
            <v>1.7649999999999999</v>
          </cell>
          <cell r="F145">
            <v>165</v>
          </cell>
          <cell r="G145">
            <v>291.23</v>
          </cell>
          <cell r="H145" t="str">
            <v>Nails</v>
          </cell>
          <cell r="I145">
            <v>1</v>
          </cell>
          <cell r="J145" t="str">
            <v>kg</v>
          </cell>
          <cell r="K145">
            <v>66.31</v>
          </cell>
          <cell r="L145">
            <v>66.31</v>
          </cell>
        </row>
        <row r="147">
          <cell r="A147">
            <v>10.18</v>
          </cell>
          <cell r="B147" t="str">
            <v>Trusses including fixing for 1cum.</v>
          </cell>
          <cell r="D147" t="str">
            <v>Carpenter</v>
          </cell>
          <cell r="E147">
            <v>17.649999999999999</v>
          </cell>
          <cell r="F147">
            <v>270</v>
          </cell>
          <cell r="G147">
            <v>4765.5</v>
          </cell>
          <cell r="H147" t="str">
            <v>Salwood</v>
          </cell>
          <cell r="I147">
            <v>1.05</v>
          </cell>
          <cell r="J147" t="str">
            <v>cum.</v>
          </cell>
          <cell r="K147">
            <v>36148.6</v>
          </cell>
          <cell r="L147">
            <v>37956.03</v>
          </cell>
          <cell r="M147">
            <v>48337.73</v>
          </cell>
          <cell r="N147">
            <v>7250.66</v>
          </cell>
          <cell r="O147">
            <v>55588.39</v>
          </cell>
        </row>
        <row r="148">
          <cell r="D148" t="str">
            <v>Laborer</v>
          </cell>
          <cell r="E148">
            <v>26</v>
          </cell>
          <cell r="F148">
            <v>165</v>
          </cell>
          <cell r="G148">
            <v>4290</v>
          </cell>
          <cell r="H148" t="str">
            <v>Strips</v>
          </cell>
          <cell r="I148">
            <v>10</v>
          </cell>
          <cell r="J148" t="str">
            <v>kg</v>
          </cell>
          <cell r="K148">
            <v>66.31</v>
          </cell>
          <cell r="L148">
            <v>663.1</v>
          </cell>
        </row>
        <row r="149">
          <cell r="H149" t="str">
            <v>Nails</v>
          </cell>
          <cell r="I149">
            <v>10</v>
          </cell>
          <cell r="J149" t="str">
            <v>kg</v>
          </cell>
          <cell r="K149">
            <v>66.31</v>
          </cell>
          <cell r="L149">
            <v>663.1</v>
          </cell>
        </row>
        <row r="151">
          <cell r="A151">
            <v>10.19</v>
          </cell>
          <cell r="B151" t="str">
            <v>25mm thick Eavesboard including fixing for 1sqm.</v>
          </cell>
          <cell r="D151" t="str">
            <v>Carpenter</v>
          </cell>
          <cell r="E151">
            <v>0.14299999999999999</v>
          </cell>
          <cell r="F151">
            <v>270</v>
          </cell>
          <cell r="G151">
            <v>38.61</v>
          </cell>
          <cell r="H151" t="str">
            <v>Salwood</v>
          </cell>
          <cell r="I151">
            <v>2.75E-2</v>
          </cell>
          <cell r="J151" t="str">
            <v>cum.</v>
          </cell>
          <cell r="K151">
            <v>36148.6</v>
          </cell>
          <cell r="L151">
            <v>994.09</v>
          </cell>
          <cell r="M151">
            <v>1045.01</v>
          </cell>
          <cell r="N151">
            <v>156.75</v>
          </cell>
          <cell r="O151">
            <v>1201.76</v>
          </cell>
        </row>
        <row r="152">
          <cell r="D152" t="str">
            <v>Laborer</v>
          </cell>
          <cell r="E152">
            <v>1.43E-2</v>
          </cell>
          <cell r="F152">
            <v>165</v>
          </cell>
          <cell r="G152">
            <v>2.36</v>
          </cell>
          <cell r="H152" t="str">
            <v>Nails</v>
          </cell>
          <cell r="I152">
            <v>0.15</v>
          </cell>
          <cell r="J152" t="str">
            <v>kg</v>
          </cell>
          <cell r="K152">
            <v>66.31</v>
          </cell>
          <cell r="L152">
            <v>9.9499999999999993</v>
          </cell>
        </row>
        <row r="154">
          <cell r="A154" t="str">
            <v>10.20d</v>
          </cell>
          <cell r="B154" t="str">
            <v>Fixing mosquito proof wirenet to existing frames</v>
          </cell>
          <cell r="D154" t="str">
            <v>Carpenter</v>
          </cell>
          <cell r="E154">
            <v>0.108</v>
          </cell>
          <cell r="F154">
            <v>270</v>
          </cell>
          <cell r="G154">
            <v>29.16</v>
          </cell>
          <cell r="H154" t="str">
            <v>Salwood for Listies</v>
          </cell>
          <cell r="I154">
            <v>2E-3</v>
          </cell>
          <cell r="J154" t="str">
            <v>cum.</v>
          </cell>
          <cell r="K154">
            <v>36148.6</v>
          </cell>
          <cell r="L154">
            <v>72.3</v>
          </cell>
          <cell r="M154">
            <v>305.45</v>
          </cell>
          <cell r="N154">
            <v>45.82</v>
          </cell>
          <cell r="O154">
            <v>351.27</v>
          </cell>
        </row>
        <row r="155">
          <cell r="B155" t="str">
            <v>for 1 sqm.</v>
          </cell>
          <cell r="D155" t="str">
            <v>Laborer</v>
          </cell>
          <cell r="E155">
            <v>0.11</v>
          </cell>
          <cell r="F155">
            <v>165</v>
          </cell>
          <cell r="G155">
            <v>18.149999999999999</v>
          </cell>
          <cell r="H155" t="str">
            <v>mosquito net</v>
          </cell>
          <cell r="I155">
            <v>1.1000000000000001</v>
          </cell>
          <cell r="J155" t="str">
            <v>sqm</v>
          </cell>
          <cell r="K155">
            <v>162.91999999999999</v>
          </cell>
          <cell r="L155">
            <v>179.21</v>
          </cell>
        </row>
        <row r="156">
          <cell r="H156" t="str">
            <v>Nails</v>
          </cell>
          <cell r="I156">
            <v>0.1</v>
          </cell>
          <cell r="J156" t="str">
            <v>kg</v>
          </cell>
          <cell r="K156">
            <v>66.31</v>
          </cell>
          <cell r="L156">
            <v>6.63</v>
          </cell>
        </row>
        <row r="158">
          <cell r="A158" t="str">
            <v>11.20</v>
          </cell>
          <cell r="B158" t="str">
            <v>3 mm thick cement punning for 1sqm.</v>
          </cell>
          <cell r="D158" t="str">
            <v>Mason</v>
          </cell>
          <cell r="E158">
            <v>0.1</v>
          </cell>
          <cell r="F158">
            <v>270</v>
          </cell>
          <cell r="G158">
            <v>27</v>
          </cell>
          <cell r="H158" t="str">
            <v>cement</v>
          </cell>
          <cell r="I158">
            <v>5.3200000000000001E-3</v>
          </cell>
          <cell r="J158" t="str">
            <v>mt</v>
          </cell>
          <cell r="K158">
            <v>8510</v>
          </cell>
          <cell r="L158">
            <v>45.27</v>
          </cell>
          <cell r="M158">
            <v>88.77</v>
          </cell>
          <cell r="N158">
            <v>13.32</v>
          </cell>
          <cell r="O158">
            <v>102.09</v>
          </cell>
        </row>
        <row r="159">
          <cell r="D159" t="str">
            <v>Coolies</v>
          </cell>
          <cell r="E159">
            <v>0.1</v>
          </cell>
          <cell r="F159">
            <v>165</v>
          </cell>
          <cell r="G159">
            <v>16.5</v>
          </cell>
        </row>
        <row r="161">
          <cell r="B161" t="str">
            <v>12.5 mm thick c/s plaster for  1sqm.</v>
          </cell>
        </row>
        <row r="162">
          <cell r="A162" t="str">
            <v>12.1a</v>
          </cell>
          <cell r="B162" t="str">
            <v>in (1:2)  c/s mortar</v>
          </cell>
          <cell r="D162" t="str">
            <v>Mason</v>
          </cell>
          <cell r="E162">
            <v>0.12</v>
          </cell>
          <cell r="F162">
            <v>270</v>
          </cell>
          <cell r="G162">
            <v>32.4</v>
          </cell>
          <cell r="H162" t="str">
            <v>cement</v>
          </cell>
          <cell r="I162">
            <v>8.9999999999999993E-3</v>
          </cell>
          <cell r="J162" t="str">
            <v>MT</v>
          </cell>
          <cell r="K162">
            <v>8510</v>
          </cell>
          <cell r="L162">
            <v>76.59</v>
          </cell>
          <cell r="M162">
            <v>160.61000000000001</v>
          </cell>
          <cell r="N162">
            <v>24.09</v>
          </cell>
          <cell r="O162">
            <v>184.7</v>
          </cell>
        </row>
        <row r="163">
          <cell r="D163" t="str">
            <v>Labor</v>
          </cell>
          <cell r="E163">
            <v>0.16</v>
          </cell>
          <cell r="F163">
            <v>165</v>
          </cell>
          <cell r="G163">
            <v>26.4</v>
          </cell>
          <cell r="H163" t="str">
            <v>sand</v>
          </cell>
          <cell r="I163">
            <v>1.2200000000000001E-2</v>
          </cell>
          <cell r="J163" t="str">
            <v>cu.m.</v>
          </cell>
          <cell r="K163">
            <v>2067.4499999999998</v>
          </cell>
          <cell r="L163">
            <v>25.22</v>
          </cell>
        </row>
        <row r="165">
          <cell r="A165" t="str">
            <v>12.1b</v>
          </cell>
          <cell r="B165" t="str">
            <v>in (1:3) c/s mortar</v>
          </cell>
          <cell r="D165" t="str">
            <v>Mason</v>
          </cell>
          <cell r="E165">
            <v>0.12</v>
          </cell>
          <cell r="F165">
            <v>270</v>
          </cell>
          <cell r="G165">
            <v>32.4</v>
          </cell>
          <cell r="H165" t="str">
            <v>cement</v>
          </cell>
          <cell r="I165">
            <v>6.1999999999999998E-3</v>
          </cell>
          <cell r="J165" t="str">
            <v>MT</v>
          </cell>
          <cell r="K165">
            <v>8510</v>
          </cell>
          <cell r="L165">
            <v>52.76</v>
          </cell>
          <cell r="M165">
            <v>138.02000000000001</v>
          </cell>
          <cell r="N165">
            <v>20.7</v>
          </cell>
          <cell r="O165">
            <v>158.72</v>
          </cell>
        </row>
        <row r="166">
          <cell r="D166" t="str">
            <v>Labor</v>
          </cell>
          <cell r="E166">
            <v>0.16</v>
          </cell>
          <cell r="F166">
            <v>165</v>
          </cell>
          <cell r="G166">
            <v>26.4</v>
          </cell>
          <cell r="H166" t="str">
            <v>sand</v>
          </cell>
          <cell r="I166">
            <v>1.2800000000000001E-2</v>
          </cell>
          <cell r="J166" t="str">
            <v>cu.m.</v>
          </cell>
          <cell r="K166">
            <v>2067.4499999999998</v>
          </cell>
          <cell r="L166">
            <v>26.46</v>
          </cell>
        </row>
        <row r="168">
          <cell r="A168" t="str">
            <v>12.1c</v>
          </cell>
          <cell r="B168" t="str">
            <v>in (1:4) c/s mortar</v>
          </cell>
          <cell r="D168" t="str">
            <v>Mason</v>
          </cell>
          <cell r="E168">
            <v>0.12</v>
          </cell>
          <cell r="F168">
            <v>270</v>
          </cell>
          <cell r="G168">
            <v>32.4</v>
          </cell>
          <cell r="H168" t="str">
            <v>cement</v>
          </cell>
          <cell r="I168">
            <v>5.3800000000000002E-3</v>
          </cell>
          <cell r="J168" t="str">
            <v>MT</v>
          </cell>
          <cell r="K168">
            <v>8510</v>
          </cell>
          <cell r="L168">
            <v>45.78</v>
          </cell>
          <cell r="M168">
            <v>134.76</v>
          </cell>
          <cell r="N168">
            <v>20.21</v>
          </cell>
          <cell r="O168">
            <v>154.97</v>
          </cell>
        </row>
        <row r="169">
          <cell r="D169" t="str">
            <v>Labor</v>
          </cell>
          <cell r="E169">
            <v>0.16</v>
          </cell>
          <cell r="F169">
            <v>165</v>
          </cell>
          <cell r="G169">
            <v>26.4</v>
          </cell>
          <cell r="H169" t="str">
            <v>sand</v>
          </cell>
          <cell r="I169">
            <v>1.46E-2</v>
          </cell>
          <cell r="J169" t="str">
            <v>cu.m.</v>
          </cell>
          <cell r="K169">
            <v>2067.4499999999998</v>
          </cell>
          <cell r="L169">
            <v>30.18</v>
          </cell>
        </row>
        <row r="171">
          <cell r="B171" t="str">
            <v>20 mm thick c/s plaster for 1sqm.</v>
          </cell>
        </row>
        <row r="172">
          <cell r="A172" t="str">
            <v>12.4a1</v>
          </cell>
          <cell r="B172" t="str">
            <v>in (1:3) c/s mortar</v>
          </cell>
          <cell r="D172" t="str">
            <v>Mason</v>
          </cell>
          <cell r="E172">
            <v>0.14000000000000001</v>
          </cell>
          <cell r="F172">
            <v>270</v>
          </cell>
          <cell r="G172">
            <v>37.799999999999997</v>
          </cell>
          <cell r="H172" t="str">
            <v>cement</v>
          </cell>
          <cell r="I172">
            <v>9.5999999999999992E-3</v>
          </cell>
          <cell r="J172" t="str">
            <v>MT</v>
          </cell>
          <cell r="K172">
            <v>8510</v>
          </cell>
          <cell r="L172">
            <v>81.7</v>
          </cell>
          <cell r="M172">
            <v>191.17</v>
          </cell>
          <cell r="N172">
            <v>28.68</v>
          </cell>
          <cell r="O172">
            <v>219.85</v>
          </cell>
        </row>
        <row r="173">
          <cell r="D173" t="str">
            <v>Labor</v>
          </cell>
          <cell r="E173">
            <v>0.19</v>
          </cell>
          <cell r="F173">
            <v>165</v>
          </cell>
          <cell r="G173">
            <v>31.35</v>
          </cell>
          <cell r="H173" t="str">
            <v>sand</v>
          </cell>
          <cell r="I173">
            <v>1.95E-2</v>
          </cell>
          <cell r="J173" t="str">
            <v>cu.m.</v>
          </cell>
          <cell r="K173">
            <v>2067.4499999999998</v>
          </cell>
          <cell r="L173">
            <v>40.32</v>
          </cell>
        </row>
        <row r="175">
          <cell r="A175" t="str">
            <v>12.4a2</v>
          </cell>
          <cell r="B175" t="str">
            <v>in (1:3) c/s mortar with 2% WPC</v>
          </cell>
          <cell r="D175" t="str">
            <v>Mason</v>
          </cell>
          <cell r="E175">
            <v>0.14000000000000001</v>
          </cell>
          <cell r="F175">
            <v>270</v>
          </cell>
          <cell r="G175">
            <v>37.799999999999997</v>
          </cell>
          <cell r="H175" t="str">
            <v>cement</v>
          </cell>
          <cell r="I175">
            <v>9.5999999999999992E-3</v>
          </cell>
          <cell r="J175" t="str">
            <v>MT</v>
          </cell>
          <cell r="K175">
            <v>8510</v>
          </cell>
          <cell r="L175">
            <v>81.7</v>
          </cell>
          <cell r="M175">
            <v>201.17</v>
          </cell>
          <cell r="N175">
            <v>30.18</v>
          </cell>
          <cell r="O175">
            <v>231.35</v>
          </cell>
        </row>
        <row r="176">
          <cell r="D176" t="str">
            <v>Labor</v>
          </cell>
          <cell r="E176">
            <v>0.19</v>
          </cell>
          <cell r="F176">
            <v>165</v>
          </cell>
          <cell r="G176">
            <v>31.35</v>
          </cell>
          <cell r="H176" t="str">
            <v>sand</v>
          </cell>
          <cell r="I176">
            <v>1.95E-2</v>
          </cell>
          <cell r="J176" t="str">
            <v>cu.m.</v>
          </cell>
          <cell r="K176">
            <v>2067.4499999999998</v>
          </cell>
          <cell r="L176">
            <v>40.32</v>
          </cell>
        </row>
        <row r="177">
          <cell r="H177" t="str">
            <v>WPC</v>
          </cell>
          <cell r="I177">
            <v>0.2</v>
          </cell>
          <cell r="J177" t="str">
            <v>kg</v>
          </cell>
          <cell r="K177">
            <v>50</v>
          </cell>
          <cell r="L177">
            <v>10</v>
          </cell>
        </row>
        <row r="179">
          <cell r="A179" t="str">
            <v>12.4b</v>
          </cell>
          <cell r="B179" t="str">
            <v>in (1:4) c/s mortar</v>
          </cell>
          <cell r="D179" t="str">
            <v>Mason</v>
          </cell>
          <cell r="E179">
            <v>0.14000000000000001</v>
          </cell>
          <cell r="F179">
            <v>270</v>
          </cell>
          <cell r="G179">
            <v>37.799999999999997</v>
          </cell>
          <cell r="H179" t="str">
            <v>cement</v>
          </cell>
          <cell r="I179">
            <v>8.0999999999999996E-3</v>
          </cell>
          <cell r="J179" t="str">
            <v>MT</v>
          </cell>
          <cell r="K179">
            <v>8510</v>
          </cell>
          <cell r="L179">
            <v>68.930000000000007</v>
          </cell>
          <cell r="M179">
            <v>183.56</v>
          </cell>
          <cell r="N179">
            <v>27.53</v>
          </cell>
          <cell r="O179">
            <v>211.09</v>
          </cell>
        </row>
        <row r="180">
          <cell r="D180" t="str">
            <v>Labor</v>
          </cell>
          <cell r="E180">
            <v>0.19</v>
          </cell>
          <cell r="F180">
            <v>165</v>
          </cell>
          <cell r="G180">
            <v>31.35</v>
          </cell>
          <cell r="H180" t="str">
            <v>sand</v>
          </cell>
          <cell r="I180">
            <v>2.1999999999999999E-2</v>
          </cell>
          <cell r="J180" t="str">
            <v>cu.m.</v>
          </cell>
          <cell r="K180">
            <v>2067.4499999999998</v>
          </cell>
          <cell r="L180">
            <v>45.48</v>
          </cell>
        </row>
        <row r="182">
          <cell r="A182" t="str">
            <v>12.4c</v>
          </cell>
          <cell r="B182" t="str">
            <v>in (1:6) c/s mortar</v>
          </cell>
          <cell r="D182" t="str">
            <v>Mason</v>
          </cell>
          <cell r="E182">
            <v>0.14000000000000001</v>
          </cell>
          <cell r="F182">
            <v>270</v>
          </cell>
          <cell r="G182">
            <v>37.799999999999997</v>
          </cell>
          <cell r="H182" t="str">
            <v>cement</v>
          </cell>
          <cell r="I182">
            <v>5.7000000000000002E-3</v>
          </cell>
          <cell r="J182" t="str">
            <v>MT</v>
          </cell>
          <cell r="K182">
            <v>8510</v>
          </cell>
          <cell r="L182">
            <v>48.51</v>
          </cell>
          <cell r="M182">
            <v>166.25</v>
          </cell>
          <cell r="N182">
            <v>24.94</v>
          </cell>
          <cell r="O182">
            <v>191.19</v>
          </cell>
        </row>
        <row r="183">
          <cell r="D183" t="str">
            <v>Labor</v>
          </cell>
          <cell r="E183">
            <v>0.19</v>
          </cell>
          <cell r="F183">
            <v>165</v>
          </cell>
          <cell r="G183">
            <v>31.35</v>
          </cell>
          <cell r="H183" t="str">
            <v>sand</v>
          </cell>
          <cell r="I183">
            <v>2.35E-2</v>
          </cell>
          <cell r="J183" t="str">
            <v>cu.m.</v>
          </cell>
          <cell r="K183">
            <v>2067.4499999999998</v>
          </cell>
          <cell r="L183">
            <v>48.59</v>
          </cell>
        </row>
        <row r="185">
          <cell r="B185" t="str">
            <v>Cement (snowcem) paint for 1sqm.</v>
          </cell>
        </row>
        <row r="186">
          <cell r="A186" t="str">
            <v>13.4a</v>
          </cell>
          <cell r="B186" t="str">
            <v>a) Single coat</v>
          </cell>
          <cell r="D186" t="str">
            <v>Painter</v>
          </cell>
          <cell r="E186">
            <v>1.7000000000000001E-2</v>
          </cell>
          <cell r="F186">
            <v>270</v>
          </cell>
          <cell r="G186">
            <v>4.59</v>
          </cell>
          <cell r="H186" t="str">
            <v>snowcem</v>
          </cell>
          <cell r="I186">
            <v>0.3</v>
          </cell>
          <cell r="J186" t="str">
            <v>kg</v>
          </cell>
          <cell r="K186">
            <v>61.01</v>
          </cell>
          <cell r="L186">
            <v>18.3</v>
          </cell>
          <cell r="M186">
            <v>25.7</v>
          </cell>
          <cell r="N186">
            <v>3.86</v>
          </cell>
          <cell r="O186">
            <v>29.56</v>
          </cell>
        </row>
        <row r="187">
          <cell r="D187" t="str">
            <v>Helper</v>
          </cell>
          <cell r="E187">
            <v>1.7000000000000001E-2</v>
          </cell>
          <cell r="F187">
            <v>165</v>
          </cell>
          <cell r="G187">
            <v>2.81</v>
          </cell>
        </row>
        <row r="189">
          <cell r="A189" t="str">
            <v>13.4b</v>
          </cell>
          <cell r="B189" t="str">
            <v>b) Double coat</v>
          </cell>
          <cell r="D189" t="str">
            <v>Painter</v>
          </cell>
          <cell r="E189">
            <v>0.05</v>
          </cell>
          <cell r="F189">
            <v>270</v>
          </cell>
          <cell r="G189">
            <v>13.5</v>
          </cell>
          <cell r="H189" t="str">
            <v>snowcem</v>
          </cell>
          <cell r="I189">
            <v>0.48499999999999999</v>
          </cell>
          <cell r="J189" t="str">
            <v>kg</v>
          </cell>
          <cell r="K189">
            <v>61.01</v>
          </cell>
          <cell r="L189">
            <v>29.59</v>
          </cell>
          <cell r="M189">
            <v>51.34</v>
          </cell>
          <cell r="N189">
            <v>7.7</v>
          </cell>
          <cell r="O189">
            <v>59.04</v>
          </cell>
        </row>
        <row r="190">
          <cell r="D190" t="str">
            <v>Helper</v>
          </cell>
          <cell r="E190">
            <v>0.05</v>
          </cell>
          <cell r="F190">
            <v>165</v>
          </cell>
          <cell r="G190">
            <v>8.25</v>
          </cell>
        </row>
        <row r="192">
          <cell r="B192" t="str">
            <v>Readymade enamel paint work for 1sqm.</v>
          </cell>
        </row>
        <row r="193">
          <cell r="A193" t="str">
            <v>13.5a</v>
          </cell>
          <cell r="B193" t="str">
            <v>a) Primer coat</v>
          </cell>
          <cell r="D193" t="str">
            <v>Painter</v>
          </cell>
          <cell r="E193">
            <v>0.03</v>
          </cell>
          <cell r="F193">
            <v>270</v>
          </cell>
          <cell r="G193">
            <v>8.1</v>
          </cell>
          <cell r="H193" t="str">
            <v>Primer</v>
          </cell>
          <cell r="I193">
            <v>8.1000000000000003E-2</v>
          </cell>
          <cell r="J193" t="str">
            <v>ltr</v>
          </cell>
          <cell r="K193">
            <v>231.21</v>
          </cell>
          <cell r="L193">
            <v>18.73</v>
          </cell>
          <cell r="M193">
            <v>31.78</v>
          </cell>
          <cell r="N193">
            <v>4.7699999999999996</v>
          </cell>
          <cell r="O193">
            <v>36.549999999999997</v>
          </cell>
        </row>
        <row r="194">
          <cell r="D194" t="str">
            <v>Labor</v>
          </cell>
          <cell r="E194">
            <v>0.03</v>
          </cell>
          <cell r="F194">
            <v>165</v>
          </cell>
          <cell r="G194">
            <v>4.95</v>
          </cell>
        </row>
        <row r="196">
          <cell r="A196" t="str">
            <v>13.5b</v>
          </cell>
          <cell r="B196" t="str">
            <v>b) Single (first coat)</v>
          </cell>
          <cell r="D196" t="str">
            <v>Painter</v>
          </cell>
          <cell r="E196">
            <v>0.05</v>
          </cell>
          <cell r="F196">
            <v>270</v>
          </cell>
          <cell r="G196">
            <v>13.5</v>
          </cell>
          <cell r="H196" t="str">
            <v>Enamel</v>
          </cell>
          <cell r="I196">
            <v>0.09</v>
          </cell>
          <cell r="J196" t="str">
            <v>ltr</v>
          </cell>
          <cell r="K196">
            <v>274.20999999999998</v>
          </cell>
          <cell r="L196">
            <v>24.68</v>
          </cell>
          <cell r="M196">
            <v>41.48</v>
          </cell>
          <cell r="N196">
            <v>6.22</v>
          </cell>
          <cell r="O196">
            <v>47.7</v>
          </cell>
        </row>
        <row r="197">
          <cell r="D197" t="str">
            <v>Helper</v>
          </cell>
          <cell r="E197">
            <v>0.02</v>
          </cell>
          <cell r="F197">
            <v>165</v>
          </cell>
          <cell r="G197">
            <v>3.3</v>
          </cell>
        </row>
        <row r="199">
          <cell r="A199" t="str">
            <v>13.5c</v>
          </cell>
          <cell r="B199" t="str">
            <v>c) Second  coat</v>
          </cell>
          <cell r="D199" t="str">
            <v>Painter</v>
          </cell>
          <cell r="E199">
            <v>0.04</v>
          </cell>
          <cell r="F199">
            <v>270</v>
          </cell>
          <cell r="G199">
            <v>10.8</v>
          </cell>
          <cell r="H199" t="str">
            <v>Enamel</v>
          </cell>
          <cell r="I199">
            <v>7.0000000000000007E-2</v>
          </cell>
          <cell r="J199" t="str">
            <v>ltr</v>
          </cell>
          <cell r="K199">
            <v>274.20999999999998</v>
          </cell>
          <cell r="L199">
            <v>19.190000000000001</v>
          </cell>
          <cell r="M199">
            <v>34.94</v>
          </cell>
          <cell r="N199">
            <v>5.24</v>
          </cell>
          <cell r="O199">
            <v>40.18</v>
          </cell>
        </row>
        <row r="200">
          <cell r="D200" t="str">
            <v>Helper</v>
          </cell>
          <cell r="E200">
            <v>0.03</v>
          </cell>
          <cell r="F200">
            <v>165</v>
          </cell>
          <cell r="G200">
            <v>4.95</v>
          </cell>
        </row>
        <row r="201">
          <cell r="B201" t="str">
            <v>Bitumen painting for 1sqm</v>
          </cell>
        </row>
        <row r="202">
          <cell r="A202" t="str">
            <v>13.10a</v>
          </cell>
          <cell r="B202" t="str">
            <v>a) Single coat</v>
          </cell>
          <cell r="D202" t="str">
            <v>Painter</v>
          </cell>
          <cell r="E202">
            <v>1.4999999999999999E-2</v>
          </cell>
          <cell r="F202">
            <v>270</v>
          </cell>
          <cell r="G202">
            <v>4.05</v>
          </cell>
          <cell r="H202" t="str">
            <v>Bitumenpaint</v>
          </cell>
          <cell r="I202">
            <v>7.0000000000000007E-2</v>
          </cell>
          <cell r="J202" t="str">
            <v>lt</v>
          </cell>
          <cell r="K202">
            <v>44.71</v>
          </cell>
          <cell r="L202">
            <v>3.13</v>
          </cell>
          <cell r="M202">
            <v>8.83</v>
          </cell>
          <cell r="N202">
            <v>1.32</v>
          </cell>
          <cell r="O202">
            <v>10.15</v>
          </cell>
        </row>
        <row r="203">
          <cell r="D203" t="str">
            <v>Helper</v>
          </cell>
          <cell r="E203">
            <v>0.01</v>
          </cell>
          <cell r="F203">
            <v>165</v>
          </cell>
          <cell r="G203">
            <v>1.65</v>
          </cell>
        </row>
        <row r="205">
          <cell r="A205" t="str">
            <v>13.10b</v>
          </cell>
          <cell r="B205" t="str">
            <v>b) Double coat</v>
          </cell>
          <cell r="D205" t="str">
            <v>Painter</v>
          </cell>
          <cell r="E205">
            <v>2.5000000000000001E-2</v>
          </cell>
          <cell r="F205">
            <v>270</v>
          </cell>
          <cell r="G205">
            <v>6.75</v>
          </cell>
          <cell r="H205" t="str">
            <v>Bitumenpaint</v>
          </cell>
          <cell r="I205">
            <v>0.12</v>
          </cell>
          <cell r="J205" t="str">
            <v>lt</v>
          </cell>
          <cell r="K205">
            <v>44.71</v>
          </cell>
          <cell r="L205">
            <v>5.37</v>
          </cell>
          <cell r="M205">
            <v>15.42</v>
          </cell>
          <cell r="N205">
            <v>2.31</v>
          </cell>
          <cell r="O205">
            <v>17.73</v>
          </cell>
        </row>
        <row r="206">
          <cell r="D206" t="str">
            <v>Helper</v>
          </cell>
          <cell r="E206">
            <v>0.02</v>
          </cell>
          <cell r="F206">
            <v>165</v>
          </cell>
          <cell r="G206">
            <v>3.3</v>
          </cell>
        </row>
        <row r="208">
          <cell r="B208" t="str">
            <v>Flushrule pointing on RR Masonry wall for 1sqm.</v>
          </cell>
        </row>
        <row r="209">
          <cell r="A209" t="str">
            <v>14.2a</v>
          </cell>
          <cell r="B209" t="str">
            <v>in (1:1) c/s mortar</v>
          </cell>
          <cell r="D209" t="str">
            <v>Mason</v>
          </cell>
          <cell r="E209">
            <v>0.1</v>
          </cell>
          <cell r="F209">
            <v>270</v>
          </cell>
          <cell r="G209">
            <v>27</v>
          </cell>
          <cell r="H209" t="str">
            <v>cement</v>
          </cell>
          <cell r="I209">
            <v>6.0000000000000001E-3</v>
          </cell>
          <cell r="J209" t="str">
            <v>mt</v>
          </cell>
          <cell r="K209">
            <v>8510</v>
          </cell>
          <cell r="L209">
            <v>51.06</v>
          </cell>
          <cell r="M209">
            <v>109.43</v>
          </cell>
          <cell r="N209">
            <v>16.41</v>
          </cell>
          <cell r="O209">
            <v>125.84</v>
          </cell>
        </row>
        <row r="210">
          <cell r="D210" t="str">
            <v>Labor</v>
          </cell>
          <cell r="E210">
            <v>0.14000000000000001</v>
          </cell>
          <cell r="F210">
            <v>165</v>
          </cell>
          <cell r="G210">
            <v>23.1</v>
          </cell>
          <cell r="H210" t="str">
            <v>sand</v>
          </cell>
          <cell r="I210">
            <v>4.0000000000000001E-3</v>
          </cell>
          <cell r="J210" t="str">
            <v>cu.m.</v>
          </cell>
          <cell r="K210">
            <v>2067.4499999999998</v>
          </cell>
          <cell r="L210">
            <v>8.27</v>
          </cell>
        </row>
        <row r="212">
          <cell r="A212" t="str">
            <v>14.2b</v>
          </cell>
          <cell r="B212" t="str">
            <v>in (1:2) c/s mortar</v>
          </cell>
          <cell r="D212" t="str">
            <v>Mason</v>
          </cell>
          <cell r="E212">
            <v>0.1</v>
          </cell>
          <cell r="F212">
            <v>270</v>
          </cell>
          <cell r="G212">
            <v>27</v>
          </cell>
          <cell r="H212" t="str">
            <v>cement</v>
          </cell>
          <cell r="I212">
            <v>4.0000000000000001E-3</v>
          </cell>
          <cell r="J212" t="str">
            <v>mt</v>
          </cell>
          <cell r="K212">
            <v>8510</v>
          </cell>
          <cell r="L212">
            <v>34.04</v>
          </cell>
          <cell r="M212">
            <v>96.54</v>
          </cell>
          <cell r="N212">
            <v>14.48</v>
          </cell>
          <cell r="O212">
            <v>111.02</v>
          </cell>
        </row>
        <row r="213">
          <cell r="D213" t="str">
            <v>Labor</v>
          </cell>
          <cell r="E213">
            <v>0.14000000000000001</v>
          </cell>
          <cell r="F213">
            <v>165</v>
          </cell>
          <cell r="G213">
            <v>23.1</v>
          </cell>
          <cell r="H213" t="str">
            <v>sand</v>
          </cell>
          <cell r="I213">
            <v>6.0000000000000001E-3</v>
          </cell>
          <cell r="J213" t="str">
            <v>cu.m.</v>
          </cell>
          <cell r="K213">
            <v>2067.4499999999998</v>
          </cell>
          <cell r="L213">
            <v>12.4</v>
          </cell>
        </row>
        <row r="215">
          <cell r="A215" t="str">
            <v>14.2c</v>
          </cell>
          <cell r="B215" t="str">
            <v>in (1:3) c/s mortar</v>
          </cell>
          <cell r="D215" t="str">
            <v>Mason</v>
          </cell>
          <cell r="E215">
            <v>0.1</v>
          </cell>
          <cell r="F215">
            <v>270</v>
          </cell>
          <cell r="G215">
            <v>27</v>
          </cell>
          <cell r="H215" t="str">
            <v>cement</v>
          </cell>
          <cell r="I215">
            <v>3.0000000000000001E-3</v>
          </cell>
          <cell r="J215" t="str">
            <v>mt</v>
          </cell>
          <cell r="K215">
            <v>8510</v>
          </cell>
          <cell r="L215">
            <v>25.53</v>
          </cell>
          <cell r="M215">
            <v>88.03</v>
          </cell>
          <cell r="N215">
            <v>13.2</v>
          </cell>
          <cell r="O215">
            <v>101.23</v>
          </cell>
        </row>
        <row r="216">
          <cell r="D216" t="str">
            <v>Labor</v>
          </cell>
          <cell r="E216">
            <v>0.14000000000000001</v>
          </cell>
          <cell r="F216">
            <v>165</v>
          </cell>
          <cell r="G216">
            <v>23.1</v>
          </cell>
          <cell r="H216" t="str">
            <v>sand</v>
          </cell>
          <cell r="I216">
            <v>6.0000000000000001E-3</v>
          </cell>
          <cell r="J216" t="str">
            <v>cu.m.</v>
          </cell>
          <cell r="K216">
            <v>2067.4499999999998</v>
          </cell>
          <cell r="L216">
            <v>12.4</v>
          </cell>
        </row>
        <row r="218">
          <cell r="A218" t="str">
            <v>16.1b</v>
          </cell>
          <cell r="B218" t="str">
            <v>Gabion making incl. cutting, netting hexagonal</v>
          </cell>
          <cell r="D218" t="str">
            <v>Skilled</v>
          </cell>
          <cell r="E218">
            <v>0.7</v>
          </cell>
          <cell r="F218">
            <v>270</v>
          </cell>
          <cell r="G218">
            <v>189</v>
          </cell>
          <cell r="H218" t="str">
            <v>GI wire 10 swg</v>
          </cell>
          <cell r="I218">
            <v>41.3</v>
          </cell>
          <cell r="J218" t="str">
            <v>kg</v>
          </cell>
          <cell r="K218">
            <v>71.010000000000005</v>
          </cell>
          <cell r="L218">
            <v>2932.71</v>
          </cell>
          <cell r="M218">
            <v>3459.05</v>
          </cell>
          <cell r="N218">
            <v>518.86</v>
          </cell>
          <cell r="O218">
            <v>3977.91</v>
          </cell>
        </row>
        <row r="219">
          <cell r="B219" t="str">
            <v>mesh size 80x100mm using mesh wire 10swg,</v>
          </cell>
          <cell r="D219" t="str">
            <v>Unskilled</v>
          </cell>
          <cell r="E219">
            <v>0.28000000000000003</v>
          </cell>
          <cell r="F219">
            <v>165</v>
          </cell>
          <cell r="G219">
            <v>46.2</v>
          </cell>
          <cell r="H219" t="str">
            <v>Selvage wire 7 swg</v>
          </cell>
          <cell r="I219">
            <v>4.0999999999999996</v>
          </cell>
          <cell r="J219" t="str">
            <v>kg</v>
          </cell>
          <cell r="K219">
            <v>71.010000000000005</v>
          </cell>
          <cell r="L219">
            <v>291.14</v>
          </cell>
        </row>
        <row r="220">
          <cell r="B220" t="str">
            <v>selvage wire 7 swg for box size (3x1x1)m</v>
          </cell>
        </row>
        <row r="222">
          <cell r="A222" t="str">
            <v>16.6b</v>
          </cell>
          <cell r="B222" t="str">
            <v>Gabion box placing, stretching, binding &amp;</v>
          </cell>
          <cell r="D222" t="str">
            <v>Unskilled</v>
          </cell>
          <cell r="E222">
            <v>0.6</v>
          </cell>
          <cell r="F222">
            <v>165</v>
          </cell>
          <cell r="G222">
            <v>99</v>
          </cell>
          <cell r="H222" t="str">
            <v>GI plain wire 12 swg</v>
          </cell>
          <cell r="I222">
            <v>1.3</v>
          </cell>
          <cell r="J222" t="str">
            <v>kg</v>
          </cell>
          <cell r="K222">
            <v>71.010000000000005</v>
          </cell>
          <cell r="L222">
            <v>92.31</v>
          </cell>
          <cell r="M222">
            <v>191.31</v>
          </cell>
          <cell r="N222">
            <v>28.7</v>
          </cell>
          <cell r="O222">
            <v>220.01</v>
          </cell>
        </row>
        <row r="223">
          <cell r="B223" t="str">
            <v>closing from top for box size (3x1x1)</v>
          </cell>
        </row>
        <row r="225">
          <cell r="A225" t="str">
            <v>16.5f</v>
          </cell>
          <cell r="B225" t="str">
            <v>Gabion making incl. cutting, netting hexagonal</v>
          </cell>
          <cell r="D225" t="str">
            <v>Skilled</v>
          </cell>
          <cell r="E225">
            <v>0.37</v>
          </cell>
          <cell r="F225">
            <v>270</v>
          </cell>
          <cell r="G225">
            <v>99.9</v>
          </cell>
          <cell r="H225" t="str">
            <v>GI wire 10 swg</v>
          </cell>
          <cell r="I225">
            <v>19.75</v>
          </cell>
          <cell r="J225" t="str">
            <v>kg</v>
          </cell>
          <cell r="K225">
            <v>37.380000000000003</v>
          </cell>
          <cell r="L225">
            <v>738.26</v>
          </cell>
          <cell r="M225">
            <v>978.35</v>
          </cell>
          <cell r="N225">
            <v>146.75</v>
          </cell>
          <cell r="O225">
            <v>1125.0999999999999</v>
          </cell>
        </row>
        <row r="226">
          <cell r="B226" t="str">
            <v>mesh size 100x120 using mesh wire 10swg,</v>
          </cell>
          <cell r="D226" t="str">
            <v>Unskilled</v>
          </cell>
          <cell r="E226">
            <v>0.17</v>
          </cell>
          <cell r="F226">
            <v>165</v>
          </cell>
          <cell r="G226">
            <v>28.05</v>
          </cell>
          <cell r="H226" t="str">
            <v>Selvage wire 7 swg</v>
          </cell>
          <cell r="I226">
            <v>3</v>
          </cell>
          <cell r="J226" t="str">
            <v>kg</v>
          </cell>
          <cell r="K226">
            <v>37.380000000000003</v>
          </cell>
          <cell r="L226">
            <v>112.14</v>
          </cell>
        </row>
        <row r="227">
          <cell r="B227" t="str">
            <v>selvage wire 7 swg for box size (3x1x0.3)m</v>
          </cell>
        </row>
        <row r="229">
          <cell r="A229" t="str">
            <v>16.8f</v>
          </cell>
          <cell r="B229" t="str">
            <v>Gabion box placing, stretching, binding &amp;</v>
          </cell>
          <cell r="D229" t="str">
            <v>Unskilled</v>
          </cell>
          <cell r="E229">
            <v>0.18</v>
          </cell>
          <cell r="F229">
            <v>165</v>
          </cell>
          <cell r="G229">
            <v>29.7</v>
          </cell>
          <cell r="H229" t="str">
            <v>GI plain wire 12 swg</v>
          </cell>
          <cell r="I229">
            <v>0.7</v>
          </cell>
          <cell r="J229" t="str">
            <v>kg</v>
          </cell>
          <cell r="K229">
            <v>37.380000000000003</v>
          </cell>
          <cell r="L229">
            <v>26.17</v>
          </cell>
          <cell r="M229">
            <v>55.87</v>
          </cell>
          <cell r="N229">
            <v>8.3800000000000008</v>
          </cell>
          <cell r="O229">
            <v>64.25</v>
          </cell>
        </row>
        <row r="230">
          <cell r="B230" t="str">
            <v>closing from top for box size (3x1x0.3)</v>
          </cell>
        </row>
        <row r="232">
          <cell r="A232">
            <v>16.11</v>
          </cell>
          <cell r="B232" t="str">
            <v>Stone filling in gabion box for 1cum.</v>
          </cell>
          <cell r="D232" t="str">
            <v>Unskilled</v>
          </cell>
          <cell r="E232">
            <v>0.5</v>
          </cell>
          <cell r="F232">
            <v>165</v>
          </cell>
          <cell r="G232">
            <v>82.5</v>
          </cell>
          <cell r="H232" t="str">
            <v>Boulder stone</v>
          </cell>
          <cell r="I232">
            <v>1</v>
          </cell>
          <cell r="J232" t="str">
            <v>cum</v>
          </cell>
          <cell r="K232">
            <v>2409</v>
          </cell>
          <cell r="L232">
            <v>2409</v>
          </cell>
          <cell r="M232">
            <v>2491.5</v>
          </cell>
          <cell r="N232">
            <v>373.73</v>
          </cell>
          <cell r="O232">
            <v>2865.23</v>
          </cell>
        </row>
        <row r="234">
          <cell r="B234" t="str">
            <v>Laying and jointing (butweld) of HDPE pipes</v>
          </cell>
        </row>
        <row r="235">
          <cell r="B235" t="str">
            <v>for 1 m length</v>
          </cell>
        </row>
        <row r="236">
          <cell r="A236" t="str">
            <v>17.2a</v>
          </cell>
          <cell r="B236" t="str">
            <v>20 mm 25 mm OD. Pipe</v>
          </cell>
          <cell r="D236" t="str">
            <v>Plumber</v>
          </cell>
          <cell r="E236">
            <v>1E-3</v>
          </cell>
          <cell r="F236">
            <v>270</v>
          </cell>
          <cell r="G236">
            <v>0.27</v>
          </cell>
          <cell r="H236" t="str">
            <v xml:space="preserve"> Tools</v>
          </cell>
          <cell r="I236">
            <v>1E-3</v>
          </cell>
          <cell r="J236" t="str">
            <v>day</v>
          </cell>
          <cell r="K236">
            <v>50</v>
          </cell>
          <cell r="L236">
            <v>0.05</v>
          </cell>
          <cell r="M236">
            <v>0.86</v>
          </cell>
          <cell r="N236">
            <v>0.13</v>
          </cell>
          <cell r="O236">
            <v>0.99</v>
          </cell>
        </row>
        <row r="237">
          <cell r="D237" t="str">
            <v>Helper</v>
          </cell>
          <cell r="E237">
            <v>1E-3</v>
          </cell>
          <cell r="F237">
            <v>165</v>
          </cell>
          <cell r="G237">
            <v>0.17</v>
          </cell>
          <cell r="H237" t="str">
            <v>fuel</v>
          </cell>
          <cell r="I237">
            <v>2.5000000000000001E-4</v>
          </cell>
          <cell r="J237" t="str">
            <v>ltr</v>
          </cell>
          <cell r="K237">
            <v>67</v>
          </cell>
          <cell r="L237">
            <v>0.02</v>
          </cell>
        </row>
        <row r="238">
          <cell r="D238" t="str">
            <v>Labour</v>
          </cell>
          <cell r="E238">
            <v>2E-3</v>
          </cell>
          <cell r="F238">
            <v>165</v>
          </cell>
          <cell r="G238">
            <v>0.33</v>
          </cell>
          <cell r="H238" t="str">
            <v>Miscel. Expenses</v>
          </cell>
          <cell r="I238" t="str">
            <v>2.5% of lab</v>
          </cell>
          <cell r="L238">
            <v>0.02</v>
          </cell>
        </row>
        <row r="239">
          <cell r="G239">
            <v>0.77</v>
          </cell>
        </row>
        <row r="241">
          <cell r="A241" t="str">
            <v>17.2b</v>
          </cell>
          <cell r="B241" t="str">
            <v>32 mm OD Pipe</v>
          </cell>
          <cell r="D241" t="str">
            <v>Plumber</v>
          </cell>
          <cell r="E241">
            <v>1E-3</v>
          </cell>
          <cell r="F241">
            <v>270</v>
          </cell>
          <cell r="G241">
            <v>0.27</v>
          </cell>
          <cell r="H241" t="str">
            <v xml:space="preserve"> Tools</v>
          </cell>
          <cell r="I241">
            <v>1E-3</v>
          </cell>
          <cell r="J241" t="str">
            <v>day</v>
          </cell>
          <cell r="K241">
            <v>50</v>
          </cell>
          <cell r="L241">
            <v>0.05</v>
          </cell>
          <cell r="M241">
            <v>1.03</v>
          </cell>
          <cell r="N241">
            <v>0.15</v>
          </cell>
          <cell r="O241">
            <v>1.18</v>
          </cell>
        </row>
        <row r="242">
          <cell r="D242" t="str">
            <v>Helper</v>
          </cell>
          <cell r="E242">
            <v>1E-3</v>
          </cell>
          <cell r="F242">
            <v>165</v>
          </cell>
          <cell r="G242">
            <v>0.17</v>
          </cell>
          <cell r="H242" t="str">
            <v>fuel</v>
          </cell>
          <cell r="I242">
            <v>2.9999999999999997E-4</v>
          </cell>
          <cell r="J242" t="str">
            <v>ltr</v>
          </cell>
          <cell r="K242">
            <v>67</v>
          </cell>
          <cell r="L242">
            <v>0.02</v>
          </cell>
        </row>
        <row r="243">
          <cell r="D243" t="str">
            <v>Labour</v>
          </cell>
          <cell r="E243">
            <v>3.0000000000000001E-3</v>
          </cell>
          <cell r="F243">
            <v>165</v>
          </cell>
          <cell r="G243">
            <v>0.5</v>
          </cell>
          <cell r="H243" t="str">
            <v>Miscel. Expenses</v>
          </cell>
          <cell r="I243" t="str">
            <v>2.5% of lab</v>
          </cell>
          <cell r="L243">
            <v>0.02</v>
          </cell>
        </row>
        <row r="244">
          <cell r="G244">
            <v>0.94</v>
          </cell>
        </row>
        <row r="245">
          <cell r="A245" t="str">
            <v>17.2c</v>
          </cell>
          <cell r="B245" t="str">
            <v>40 &amp; 50 mm OD Pipe</v>
          </cell>
          <cell r="D245" t="str">
            <v>Plumber</v>
          </cell>
          <cell r="E245">
            <v>2E-3</v>
          </cell>
          <cell r="F245">
            <v>270</v>
          </cell>
          <cell r="G245">
            <v>0.54</v>
          </cell>
          <cell r="H245" t="str">
            <v xml:space="preserve"> Tools</v>
          </cell>
          <cell r="I245">
            <v>1E-3</v>
          </cell>
          <cell r="J245" t="str">
            <v>day</v>
          </cell>
          <cell r="K245">
            <v>50</v>
          </cell>
          <cell r="L245">
            <v>0.05</v>
          </cell>
          <cell r="M245">
            <v>1.48</v>
          </cell>
          <cell r="N245">
            <v>0.22</v>
          </cell>
          <cell r="O245">
            <v>1.7</v>
          </cell>
        </row>
        <row r="246">
          <cell r="D246" t="str">
            <v>Helper</v>
          </cell>
          <cell r="E246">
            <v>2E-3</v>
          </cell>
          <cell r="F246">
            <v>165</v>
          </cell>
          <cell r="G246">
            <v>0.33</v>
          </cell>
          <cell r="H246" t="str">
            <v>fuel</v>
          </cell>
          <cell r="I246">
            <v>4.0000000000000002E-4</v>
          </cell>
          <cell r="J246" t="str">
            <v>ltr</v>
          </cell>
          <cell r="K246">
            <v>67</v>
          </cell>
          <cell r="L246">
            <v>0.03</v>
          </cell>
        </row>
        <row r="247">
          <cell r="D247" t="str">
            <v>Labour</v>
          </cell>
          <cell r="E247">
            <v>3.0000000000000001E-3</v>
          </cell>
          <cell r="F247">
            <v>165</v>
          </cell>
          <cell r="G247">
            <v>0.5</v>
          </cell>
          <cell r="H247" t="str">
            <v>Miscel. Expenses</v>
          </cell>
          <cell r="I247" t="str">
            <v>2.5% of lab</v>
          </cell>
          <cell r="L247">
            <v>0.03</v>
          </cell>
        </row>
        <row r="248">
          <cell r="G248">
            <v>1.37</v>
          </cell>
        </row>
        <row r="250">
          <cell r="A250" t="str">
            <v>17.2d</v>
          </cell>
          <cell r="B250" t="str">
            <v>63-90mm OD Pipe</v>
          </cell>
          <cell r="D250" t="str">
            <v>Plumber</v>
          </cell>
          <cell r="E250">
            <v>0.02</v>
          </cell>
          <cell r="F250">
            <v>270</v>
          </cell>
          <cell r="G250">
            <v>5.4</v>
          </cell>
          <cell r="H250" t="str">
            <v xml:space="preserve"> Tools</v>
          </cell>
          <cell r="I250">
            <v>0.01</v>
          </cell>
          <cell r="J250" t="str">
            <v>day</v>
          </cell>
          <cell r="K250">
            <v>50</v>
          </cell>
          <cell r="L250">
            <v>0.5</v>
          </cell>
          <cell r="M250">
            <v>16.86</v>
          </cell>
          <cell r="N250">
            <v>2.5299999999999998</v>
          </cell>
          <cell r="O250">
            <v>19.39</v>
          </cell>
        </row>
        <row r="251">
          <cell r="D251" t="str">
            <v>Helper</v>
          </cell>
          <cell r="E251">
            <v>0.02</v>
          </cell>
          <cell r="F251">
            <v>165</v>
          </cell>
          <cell r="G251">
            <v>3.3</v>
          </cell>
          <cell r="H251" t="str">
            <v>fuel</v>
          </cell>
          <cell r="I251">
            <v>0.01</v>
          </cell>
          <cell r="J251" t="str">
            <v>ltr</v>
          </cell>
          <cell r="K251">
            <v>68</v>
          </cell>
          <cell r="L251">
            <v>0.68</v>
          </cell>
        </row>
        <row r="252">
          <cell r="D252" t="str">
            <v>Labour</v>
          </cell>
          <cell r="E252">
            <v>0.04</v>
          </cell>
          <cell r="F252">
            <v>165</v>
          </cell>
          <cell r="G252">
            <v>6.6</v>
          </cell>
          <cell r="H252" t="str">
            <v>Miscel. Expenses</v>
          </cell>
          <cell r="I252" t="str">
            <v>2.5% of lab</v>
          </cell>
          <cell r="L252">
            <v>0.38</v>
          </cell>
        </row>
        <row r="253">
          <cell r="G253">
            <v>15.3</v>
          </cell>
        </row>
        <row r="255">
          <cell r="A255" t="str">
            <v>17.2e</v>
          </cell>
          <cell r="B255" t="str">
            <v>110-125 mm OD Pipe</v>
          </cell>
          <cell r="D255" t="str">
            <v>Plumber</v>
          </cell>
          <cell r="E255">
            <v>0.03</v>
          </cell>
          <cell r="F255">
            <v>270</v>
          </cell>
          <cell r="G255">
            <v>8.1</v>
          </cell>
          <cell r="H255" t="str">
            <v xml:space="preserve"> Tools</v>
          </cell>
          <cell r="I255">
            <v>0.02</v>
          </cell>
          <cell r="J255" t="str">
            <v>day</v>
          </cell>
          <cell r="K255">
            <v>50</v>
          </cell>
          <cell r="L255">
            <v>1</v>
          </cell>
          <cell r="M255">
            <v>25.19</v>
          </cell>
          <cell r="N255">
            <v>3.78</v>
          </cell>
          <cell r="O255">
            <v>28.97</v>
          </cell>
        </row>
        <row r="256">
          <cell r="D256" t="str">
            <v>Helper</v>
          </cell>
          <cell r="E256">
            <v>0.03</v>
          </cell>
          <cell r="F256">
            <v>165</v>
          </cell>
          <cell r="G256">
            <v>4.95</v>
          </cell>
          <cell r="H256" t="str">
            <v>fuel</v>
          </cell>
          <cell r="I256">
            <v>0.01</v>
          </cell>
          <cell r="J256" t="str">
            <v>ltr</v>
          </cell>
          <cell r="K256">
            <v>67</v>
          </cell>
          <cell r="L256">
            <v>0.67</v>
          </cell>
        </row>
        <row r="257">
          <cell r="D257" t="str">
            <v>Labour</v>
          </cell>
          <cell r="E257">
            <v>0.06</v>
          </cell>
          <cell r="F257">
            <v>165</v>
          </cell>
          <cell r="G257">
            <v>9.9</v>
          </cell>
          <cell r="H257" t="str">
            <v>Miscel. Expenses</v>
          </cell>
          <cell r="I257" t="str">
            <v>2.5% of lab</v>
          </cell>
          <cell r="L257">
            <v>0.56999999999999995</v>
          </cell>
        </row>
        <row r="259">
          <cell r="A259" t="str">
            <v>17.2f</v>
          </cell>
          <cell r="B259" t="str">
            <v>140-180 mm OD Pipe</v>
          </cell>
          <cell r="D259" t="str">
            <v>Plumber</v>
          </cell>
          <cell r="E259">
            <v>0.04</v>
          </cell>
          <cell r="F259">
            <v>270</v>
          </cell>
          <cell r="G259">
            <v>10.8</v>
          </cell>
          <cell r="H259" t="str">
            <v xml:space="preserve"> Tools</v>
          </cell>
          <cell r="I259">
            <v>0.05</v>
          </cell>
          <cell r="J259" t="str">
            <v>day</v>
          </cell>
          <cell r="K259">
            <v>50</v>
          </cell>
          <cell r="L259">
            <v>2.5</v>
          </cell>
          <cell r="M259">
            <v>35.21</v>
          </cell>
          <cell r="N259">
            <v>5.28</v>
          </cell>
          <cell r="O259">
            <v>40.49</v>
          </cell>
        </row>
        <row r="260">
          <cell r="D260" t="str">
            <v>Helper</v>
          </cell>
          <cell r="E260">
            <v>0.04</v>
          </cell>
          <cell r="F260">
            <v>165</v>
          </cell>
          <cell r="G260">
            <v>6.6</v>
          </cell>
          <cell r="H260" t="str">
            <v>fuel</v>
          </cell>
          <cell r="I260">
            <v>0.02</v>
          </cell>
          <cell r="J260" t="str">
            <v>ltr</v>
          </cell>
          <cell r="K260">
            <v>67</v>
          </cell>
          <cell r="L260">
            <v>1.34</v>
          </cell>
        </row>
        <row r="261">
          <cell r="D261" t="str">
            <v>Labour</v>
          </cell>
          <cell r="E261">
            <v>0.08</v>
          </cell>
          <cell r="F261">
            <v>165</v>
          </cell>
          <cell r="G261">
            <v>13.2</v>
          </cell>
          <cell r="H261" t="str">
            <v>Miscel. Expenses</v>
          </cell>
          <cell r="I261" t="str">
            <v>2.5% of lab</v>
          </cell>
          <cell r="L261">
            <v>0.77</v>
          </cell>
        </row>
        <row r="263">
          <cell r="A263" t="str">
            <v>17-4a</v>
          </cell>
          <cell r="B263" t="str">
            <v>GI pipe laying including lead 500m</v>
          </cell>
        </row>
        <row r="264">
          <cell r="A264" t="str">
            <v>17.4a1</v>
          </cell>
          <cell r="B264" t="str">
            <v>1/2" &amp; 3/4"  I.D.</v>
          </cell>
          <cell r="D264" t="str">
            <v>Plumber</v>
          </cell>
          <cell r="E264">
            <v>1.7000000000000001E-2</v>
          </cell>
          <cell r="F264">
            <v>270</v>
          </cell>
          <cell r="G264">
            <v>4.59</v>
          </cell>
          <cell r="H264" t="str">
            <v>Read lead, hemp etc.</v>
          </cell>
          <cell r="L264">
            <v>1.55</v>
          </cell>
          <cell r="M264">
            <v>17.43</v>
          </cell>
          <cell r="N264">
            <v>2.61</v>
          </cell>
          <cell r="O264">
            <v>20.04</v>
          </cell>
        </row>
        <row r="265">
          <cell r="D265" t="str">
            <v>Helper</v>
          </cell>
          <cell r="E265">
            <v>3.3000000000000002E-2</v>
          </cell>
          <cell r="F265">
            <v>165</v>
          </cell>
          <cell r="G265">
            <v>5.45</v>
          </cell>
          <cell r="H265" t="str">
            <v>@10% of labour cost</v>
          </cell>
        </row>
        <row r="266">
          <cell r="D266" t="str">
            <v>Labour</v>
          </cell>
          <cell r="E266">
            <v>3.3000000000000002E-2</v>
          </cell>
          <cell r="F266">
            <v>165</v>
          </cell>
          <cell r="G266">
            <v>5.45</v>
          </cell>
          <cell r="H266" t="str">
            <v>cont. 2.5 % of cost</v>
          </cell>
          <cell r="L266">
            <v>0.39</v>
          </cell>
        </row>
        <row r="268">
          <cell r="A268" t="str">
            <v>17.4a2</v>
          </cell>
          <cell r="B268" t="str">
            <v>1" &amp; 1 1/4" ID pipes</v>
          </cell>
          <cell r="D268" t="str">
            <v>Plumber</v>
          </cell>
          <cell r="E268">
            <v>1.7000000000000001E-2</v>
          </cell>
          <cell r="F268">
            <v>270</v>
          </cell>
          <cell r="G268">
            <v>4.59</v>
          </cell>
          <cell r="H268" t="str">
            <v>Read lead, hemp etc.</v>
          </cell>
          <cell r="L268">
            <v>2.11</v>
          </cell>
          <cell r="M268">
            <v>23.73</v>
          </cell>
          <cell r="N268">
            <v>3.56</v>
          </cell>
          <cell r="O268">
            <v>27.29</v>
          </cell>
        </row>
        <row r="269">
          <cell r="D269" t="str">
            <v>Helper</v>
          </cell>
          <cell r="E269">
            <v>0.05</v>
          </cell>
          <cell r="F269">
            <v>165</v>
          </cell>
          <cell r="G269">
            <v>8.25</v>
          </cell>
          <cell r="H269" t="str">
            <v>@10% of labour cost</v>
          </cell>
        </row>
        <row r="270">
          <cell r="D270" t="str">
            <v>Labour</v>
          </cell>
          <cell r="E270">
            <v>0.05</v>
          </cell>
          <cell r="F270">
            <v>165</v>
          </cell>
          <cell r="G270">
            <v>8.25</v>
          </cell>
          <cell r="H270" t="str">
            <v>cont. 2.5 % of cost</v>
          </cell>
          <cell r="L270">
            <v>0.53</v>
          </cell>
        </row>
        <row r="272">
          <cell r="A272" t="str">
            <v>17.4a3</v>
          </cell>
          <cell r="B272" t="str">
            <v>1 1/2" &amp; 2" ID pipes</v>
          </cell>
          <cell r="D272" t="str">
            <v>Plumber</v>
          </cell>
          <cell r="E272">
            <v>2.5000000000000001E-2</v>
          </cell>
          <cell r="F272">
            <v>270</v>
          </cell>
          <cell r="G272">
            <v>6.75</v>
          </cell>
          <cell r="H272" t="str">
            <v>Read lead, hemp etc.</v>
          </cell>
          <cell r="L272">
            <v>2.88</v>
          </cell>
          <cell r="M272">
            <v>32.35</v>
          </cell>
          <cell r="N272">
            <v>4.8499999999999996</v>
          </cell>
          <cell r="O272">
            <v>37.200000000000003</v>
          </cell>
        </row>
        <row r="273">
          <cell r="D273" t="str">
            <v>Helper</v>
          </cell>
          <cell r="E273">
            <v>6.6666666666666693E-2</v>
          </cell>
          <cell r="F273">
            <v>165</v>
          </cell>
          <cell r="G273">
            <v>11</v>
          </cell>
          <cell r="H273" t="str">
            <v>@10% of labour cost</v>
          </cell>
        </row>
        <row r="274">
          <cell r="D274" t="str">
            <v>Labour</v>
          </cell>
          <cell r="E274">
            <v>6.6666666666666693E-2</v>
          </cell>
          <cell r="F274">
            <v>165</v>
          </cell>
          <cell r="G274">
            <v>11</v>
          </cell>
          <cell r="H274" t="str">
            <v>cont. 2.5 % of cost</v>
          </cell>
          <cell r="L274">
            <v>0.72</v>
          </cell>
        </row>
        <row r="276">
          <cell r="A276" t="str">
            <v>17.4a4</v>
          </cell>
          <cell r="B276" t="str">
            <v>2 1/2" &amp; 3"  I.D.</v>
          </cell>
          <cell r="D276" t="str">
            <v>Plumber</v>
          </cell>
          <cell r="E276">
            <v>4.1666666666666699E-2</v>
          </cell>
          <cell r="F276">
            <v>270</v>
          </cell>
          <cell r="G276">
            <v>11.25</v>
          </cell>
          <cell r="H276" t="str">
            <v>Read lead, hemp etc.</v>
          </cell>
          <cell r="L276">
            <v>3.88</v>
          </cell>
          <cell r="M276">
            <v>43.6</v>
          </cell>
          <cell r="N276">
            <v>6.54</v>
          </cell>
          <cell r="O276">
            <v>50.14</v>
          </cell>
        </row>
        <row r="277">
          <cell r="D277" t="str">
            <v>Helper</v>
          </cell>
          <cell r="E277">
            <v>6.6666666666666693E-2</v>
          </cell>
          <cell r="F277">
            <v>165</v>
          </cell>
          <cell r="G277">
            <v>11</v>
          </cell>
          <cell r="H277" t="str">
            <v>@10% of labour cost</v>
          </cell>
        </row>
        <row r="278">
          <cell r="D278" t="str">
            <v>Labour</v>
          </cell>
          <cell r="E278">
            <v>0.1</v>
          </cell>
          <cell r="F278">
            <v>165</v>
          </cell>
          <cell r="G278">
            <v>16.5</v>
          </cell>
          <cell r="H278" t="str">
            <v>cont. 2.5 % of cost</v>
          </cell>
          <cell r="L278">
            <v>0.97</v>
          </cell>
        </row>
        <row r="281">
          <cell r="A281" t="str">
            <v>17.4a5</v>
          </cell>
          <cell r="B281" t="str">
            <v>4"  ID pipes</v>
          </cell>
          <cell r="D281" t="str">
            <v>Plumber</v>
          </cell>
          <cell r="E281">
            <v>5.83333333333333E-2</v>
          </cell>
          <cell r="F281">
            <v>270</v>
          </cell>
          <cell r="G281">
            <v>15.75</v>
          </cell>
          <cell r="H281" t="str">
            <v>Read lead, hemp etc.</v>
          </cell>
          <cell r="L281">
            <v>4.88</v>
          </cell>
          <cell r="M281">
            <v>54.85</v>
          </cell>
          <cell r="N281">
            <v>8.23</v>
          </cell>
          <cell r="O281">
            <v>63.08</v>
          </cell>
        </row>
        <row r="282">
          <cell r="D282" t="str">
            <v>Helper</v>
          </cell>
          <cell r="E282">
            <v>6.6666666666666693E-2</v>
          </cell>
          <cell r="F282">
            <v>165</v>
          </cell>
          <cell r="G282">
            <v>11</v>
          </cell>
          <cell r="H282" t="str">
            <v>@10% of labour cost</v>
          </cell>
        </row>
        <row r="283">
          <cell r="D283" t="str">
            <v>Labour</v>
          </cell>
          <cell r="E283">
            <v>0.133333333333333</v>
          </cell>
          <cell r="F283">
            <v>165</v>
          </cell>
          <cell r="G283">
            <v>22</v>
          </cell>
          <cell r="H283" t="str">
            <v>cont. 2.5 % of cost</v>
          </cell>
          <cell r="L283">
            <v>1.22</v>
          </cell>
        </row>
        <row r="285">
          <cell r="A285" t="str">
            <v>17.4a6</v>
          </cell>
          <cell r="B285" t="str">
            <v>5"  ID pipes</v>
          </cell>
          <cell r="D285" t="str">
            <v>Plumber</v>
          </cell>
          <cell r="E285">
            <v>6.6666666666666693E-2</v>
          </cell>
          <cell r="F285">
            <v>270</v>
          </cell>
          <cell r="G285">
            <v>18</v>
          </cell>
          <cell r="H285" t="str">
            <v>Read lead, hemp etc.</v>
          </cell>
          <cell r="L285">
            <v>5.93</v>
          </cell>
          <cell r="M285">
            <v>66.66</v>
          </cell>
          <cell r="N285">
            <v>10</v>
          </cell>
          <cell r="O285">
            <v>76.66</v>
          </cell>
        </row>
        <row r="286">
          <cell r="D286" t="str">
            <v>Helper</v>
          </cell>
          <cell r="E286">
            <v>8.3333333333333301E-2</v>
          </cell>
          <cell r="F286">
            <v>165</v>
          </cell>
          <cell r="G286">
            <v>13.75</v>
          </cell>
          <cell r="H286" t="str">
            <v>@10% of labour cost</v>
          </cell>
        </row>
        <row r="287">
          <cell r="D287" t="str">
            <v>Labour</v>
          </cell>
          <cell r="E287">
            <v>0.16666666666666699</v>
          </cell>
          <cell r="F287">
            <v>165</v>
          </cell>
          <cell r="G287">
            <v>27.5</v>
          </cell>
          <cell r="H287" t="str">
            <v>cont. 2.5 % of cost</v>
          </cell>
          <cell r="L287">
            <v>1.48</v>
          </cell>
        </row>
        <row r="290">
          <cell r="A290">
            <v>18.11</v>
          </cell>
          <cell r="B290" t="str">
            <v>Laying polythene sheet 500swg on and</v>
          </cell>
          <cell r="D290" t="str">
            <v>Skilled</v>
          </cell>
          <cell r="E290">
            <v>0.06</v>
          </cell>
          <cell r="F290">
            <v>270</v>
          </cell>
          <cell r="G290">
            <v>16.2</v>
          </cell>
          <cell r="H290" t="str">
            <v>Polysheet 500swg</v>
          </cell>
          <cell r="I290">
            <v>1.1000000000000001</v>
          </cell>
          <cell r="J290" t="str">
            <v>sqm</v>
          </cell>
          <cell r="K290">
            <v>10</v>
          </cell>
          <cell r="L290">
            <v>11</v>
          </cell>
          <cell r="M290">
            <v>37.1</v>
          </cell>
          <cell r="N290">
            <v>5.57</v>
          </cell>
          <cell r="O290">
            <v>42.67</v>
          </cell>
        </row>
        <row r="291">
          <cell r="B291" t="str">
            <v>around foundation  for 1sqm.</v>
          </cell>
          <cell r="D291" t="str">
            <v>Labor</v>
          </cell>
          <cell r="E291">
            <v>0.06</v>
          </cell>
          <cell r="F291">
            <v>165</v>
          </cell>
          <cell r="G291">
            <v>9.9</v>
          </cell>
        </row>
        <row r="293">
          <cell r="A293">
            <v>21.1</v>
          </cell>
          <cell r="B293" t="str">
            <v>Formworks for ferrocement works for 1sqm.</v>
          </cell>
          <cell r="D293" t="str">
            <v>Mason</v>
          </cell>
          <cell r="E293">
            <v>0.17</v>
          </cell>
          <cell r="F293">
            <v>270</v>
          </cell>
          <cell r="G293">
            <v>45.9</v>
          </cell>
          <cell r="H293" t="str">
            <v>Bamboo</v>
          </cell>
          <cell r="I293">
            <v>0.33300000000000002</v>
          </cell>
          <cell r="J293" t="str">
            <v>nos</v>
          </cell>
          <cell r="K293">
            <v>150</v>
          </cell>
          <cell r="L293">
            <v>49.95</v>
          </cell>
          <cell r="M293">
            <v>120.41</v>
          </cell>
          <cell r="N293">
            <v>18.059999999999999</v>
          </cell>
          <cell r="O293">
            <v>138.47</v>
          </cell>
        </row>
        <row r="294">
          <cell r="D294" t="str">
            <v>Coolies</v>
          </cell>
          <cell r="E294">
            <v>0.11</v>
          </cell>
          <cell r="F294">
            <v>165</v>
          </cell>
          <cell r="G294">
            <v>18.149999999999999</v>
          </cell>
          <cell r="H294" t="str">
            <v>Nails</v>
          </cell>
          <cell r="I294">
            <v>1.4E-2</v>
          </cell>
          <cell r="J294" t="str">
            <v>kg</v>
          </cell>
          <cell r="K294">
            <v>66.31</v>
          </cell>
          <cell r="L294">
            <v>0.93</v>
          </cell>
        </row>
        <row r="295">
          <cell r="H295" t="str">
            <v>Binding wire</v>
          </cell>
          <cell r="I295">
            <v>8.3000000000000004E-2</v>
          </cell>
          <cell r="J295" t="str">
            <v>kg</v>
          </cell>
          <cell r="K295">
            <v>66.010000000000005</v>
          </cell>
          <cell r="L295">
            <v>5.48</v>
          </cell>
        </row>
        <row r="297">
          <cell r="A297">
            <v>21.2</v>
          </cell>
          <cell r="B297" t="str">
            <v>Reinforcement for ferrocement work including</v>
          </cell>
          <cell r="D297" t="str">
            <v>Mason</v>
          </cell>
          <cell r="E297">
            <v>0.25</v>
          </cell>
          <cell r="F297">
            <v>270</v>
          </cell>
          <cell r="G297">
            <v>67.5</v>
          </cell>
          <cell r="H297" t="str">
            <v>Binding wire</v>
          </cell>
          <cell r="I297">
            <v>0.111</v>
          </cell>
          <cell r="J297" t="str">
            <v>kg</v>
          </cell>
          <cell r="K297">
            <v>66.010000000000005</v>
          </cell>
          <cell r="L297">
            <v>7.33</v>
          </cell>
          <cell r="M297">
            <v>437.98</v>
          </cell>
          <cell r="N297">
            <v>65.7</v>
          </cell>
          <cell r="O297">
            <v>503.68</v>
          </cell>
        </row>
        <row r="298">
          <cell r="B298" t="str">
            <v>chickenwire mesh M.S. Rods GI wire</v>
          </cell>
          <cell r="D298" t="str">
            <v>Coolies</v>
          </cell>
          <cell r="E298">
            <v>8.3000000000000004E-2</v>
          </cell>
          <cell r="F298">
            <v>165</v>
          </cell>
          <cell r="G298">
            <v>13.7</v>
          </cell>
          <cell r="H298" t="str">
            <v>Steel bar</v>
          </cell>
          <cell r="I298">
            <v>2.593</v>
          </cell>
          <cell r="J298" t="str">
            <v>kg</v>
          </cell>
          <cell r="K298">
            <v>0.05</v>
          </cell>
          <cell r="L298">
            <v>0.13</v>
          </cell>
        </row>
        <row r="299">
          <cell r="H299" t="str">
            <v>Chiken wire</v>
          </cell>
          <cell r="I299">
            <v>1.806</v>
          </cell>
          <cell r="J299" t="str">
            <v>sqm</v>
          </cell>
          <cell r="K299">
            <v>111.52</v>
          </cell>
          <cell r="L299">
            <v>201.41</v>
          </cell>
        </row>
        <row r="300">
          <cell r="H300" t="str">
            <v>GI Plain wire, 9swg</v>
          </cell>
          <cell r="I300">
            <v>2.0830000000000002</v>
          </cell>
          <cell r="J300" t="str">
            <v>kg</v>
          </cell>
          <cell r="K300">
            <v>71.010000000000005</v>
          </cell>
          <cell r="L300">
            <v>147.91</v>
          </cell>
        </row>
        <row r="301">
          <cell r="A301">
            <v>24.3</v>
          </cell>
          <cell r="B301" t="str">
            <v>Preparation &amp; fixing of iron gate, including</v>
          </cell>
        </row>
        <row r="302">
          <cell r="B302" t="str">
            <v>painting and laborer cost for  1sqm.</v>
          </cell>
          <cell r="D302" t="str">
            <v>Mason</v>
          </cell>
          <cell r="E302">
            <v>0.25</v>
          </cell>
          <cell r="F302">
            <v>270</v>
          </cell>
          <cell r="G302">
            <v>67.5</v>
          </cell>
          <cell r="H302" t="str">
            <v>Binding wire</v>
          </cell>
          <cell r="I302">
            <v>0.111</v>
          </cell>
          <cell r="J302" t="str">
            <v>kg</v>
          </cell>
          <cell r="K302">
            <v>66.010000000000005</v>
          </cell>
          <cell r="L302">
            <v>7.33</v>
          </cell>
        </row>
        <row r="309">
          <cell r="A309">
            <v>24.7</v>
          </cell>
          <cell r="B309" t="str">
            <v>Barbed wire fencing work for 1m</v>
          </cell>
          <cell r="D309" t="str">
            <v>Mason</v>
          </cell>
          <cell r="E309">
            <v>1.0800000000000001E-2</v>
          </cell>
          <cell r="F309">
            <v>270</v>
          </cell>
          <cell r="G309">
            <v>2.92</v>
          </cell>
          <cell r="H309" t="str">
            <v>Barbed wire</v>
          </cell>
          <cell r="I309">
            <v>0.18</v>
          </cell>
          <cell r="J309" t="str">
            <v>kg</v>
          </cell>
          <cell r="K309">
            <v>71.31</v>
          </cell>
          <cell r="L309">
            <v>12.84</v>
          </cell>
          <cell r="M309">
            <v>26.64</v>
          </cell>
          <cell r="N309">
            <v>4</v>
          </cell>
          <cell r="O309">
            <v>30.64</v>
          </cell>
        </row>
        <row r="310">
          <cell r="B310" t="str">
            <v>fencing length</v>
          </cell>
          <cell r="D310" t="str">
            <v>Labour</v>
          </cell>
          <cell r="E310">
            <v>5.3800000000000001E-2</v>
          </cell>
          <cell r="F310">
            <v>165</v>
          </cell>
          <cell r="G310">
            <v>8.8800000000000008</v>
          </cell>
          <cell r="H310" t="str">
            <v>u-hook</v>
          </cell>
          <cell r="I310">
            <v>0.66700000000000004</v>
          </cell>
          <cell r="J310" t="str">
            <v>no</v>
          </cell>
          <cell r="K310">
            <v>3</v>
          </cell>
          <cell r="L310">
            <v>2</v>
          </cell>
        </row>
        <row r="311">
          <cell r="B311" t="str">
            <v>( Poles and Gates estimated seperately )</v>
          </cell>
        </row>
      </sheetData>
      <sheetData sheetId="46"/>
      <sheetData sheetId="47"/>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row>
      </sheetData>
      <sheetData sheetId="46"/>
      <sheetData sheetId="47"/>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General Information"/>
      <sheetName val="Board-Approval"/>
      <sheetName val="TAC-sheet"/>
      <sheetName val="board sheet"/>
      <sheetName val="DATA INPUT"/>
      <sheetName val="Water Demand"/>
      <sheetName val="RVT Size"/>
      <sheetName val="Hyd Design"/>
      <sheetName val="1-Summary Proposal"/>
      <sheetName val="2-Per Capita and Contribution"/>
      <sheetName val="3 to 8 Software Cost Proposal"/>
      <sheetName val="9-31 Scheme Summary"/>
      <sheetName val="10-32 Hardware Cost Proposal"/>
      <sheetName val="11-33 Hardware Cost Proposal 1"/>
      <sheetName val="12-34 WS Summary"/>
      <sheetName val="13-35 Inst-lat Summary"/>
      <sheetName val="14-36 S Protect Cost Summary"/>
      <sheetName val="15-37 Transport"/>
      <sheetName val="16-38 Porterage"/>
      <sheetName val="17-39 Local Mat"/>
      <sheetName val="18-40 Tools"/>
      <sheetName val="19-41 Cost - Local + Lab"/>
      <sheetName val="20-42 Others"/>
      <sheetName val="21-43 Pipes"/>
      <sheetName val="22 to 26-44 Fittings"/>
      <sheetName val="Intake"/>
      <sheetName val="Catch"/>
      <sheetName val="Inst-Lat"/>
      <sheetName val="pvt-tap"/>
      <sheetName val="Link-File"/>
      <sheetName val="Truck-Trans"/>
      <sheetName val="ERR Calculation"/>
      <sheetName val="od-id"/>
      <sheetName val="Total Qty Partwise"/>
      <sheetName val="Appendix-VI"/>
      <sheetName val="Format"/>
      <sheetName val="Sum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ver"/>
      <sheetName val="Rev ADP Summary"/>
      <sheetName val="ADP Summary"/>
      <sheetName val="PPR Summary"/>
      <sheetName val="OUTPUT"/>
      <sheetName val="Spcl Monitored"/>
      <sheetName val="Bhagu"/>
      <sheetName val="Survey"/>
      <sheetName val="Maintenance"/>
      <sheetName val="Chandre"/>
      <sheetName val="Besishahar"/>
      <sheetName val="Tarku"/>
      <sheetName val="Bhalayakarka"/>
      <sheetName val="Maghi"/>
      <sheetName val="Gauda"/>
      <sheetName val="Parewa"/>
      <sheetName val="Rainas"/>
      <sheetName val="Chiti"/>
      <sheetName val="Purankot"/>
      <sheetName val="Raniban"/>
      <sheetName val="Ishane"/>
      <sheetName val="Jalpa"/>
      <sheetName val="Ramgha"/>
      <sheetName val="Karapu"/>
      <sheetName val="Data"/>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ostSummary"/>
      <sheetName val="Trainings"/>
      <sheetName val="SprInt1"/>
      <sheetName val="SprInt2"/>
      <sheetName val="StrInt1"/>
      <sheetName val="StrInt2"/>
      <sheetName val="thadokhola"/>
      <sheetName val="Panera"/>
      <sheetName val="CCDCIC"/>
      <sheetName val="Sheet1"/>
      <sheetName val="FER-SED"/>
      <sheetName val="SedTank"/>
      <sheetName val="village con. baj"/>
      <sheetName val="village con. kunchal"/>
      <sheetName val="SteelForm"/>
      <sheetName val="RCC VC"/>
      <sheetName val="Rcc DC,IC,BPC"/>
      <sheetName val="PBPC"/>
      <sheetName val="VCs"/>
      <sheetName val="kunchal comparative"/>
      <sheetName val="Qt form baj"/>
      <sheetName val="kunchal qtform"/>
      <sheetName val="comp bajra"/>
      <sheetName val="agge bajra"/>
      <sheetName val="kunchal agge"/>
      <sheetName val="Kunchhal"/>
      <sheetName val="RCCRT1"/>
      <sheetName val="Bar1"/>
      <sheetName val="Sheets"/>
      <sheetName val="FRT 1"/>
      <sheetName val="MRT1"/>
      <sheetName val="RMT100"/>
      <sheetName val="RMT150"/>
      <sheetName val="Fence"/>
      <sheetName val="Cabl-Des"/>
      <sheetName val="CabCros"/>
      <sheetName val="UnderCros"/>
      <sheetName val="Piprot"/>
      <sheetName val="Miscel"/>
      <sheetName val="PSP1"/>
      <sheetName val="PSP2"/>
      <sheetName val="VIP1"/>
      <sheetName val="VIP2"/>
      <sheetName val="VIP3"/>
      <sheetName val="DP Lat"/>
      <sheetName val="RtAn"/>
      <sheetName val="MatCol"/>
      <sheetName val="D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
          <cell r="A7">
            <v>1.8</v>
          </cell>
        </row>
      </sheetData>
      <sheetData sheetId="46"/>
      <sheetData sheetId="47"/>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Cover"/>
      <sheetName val="Rev ADP Summary"/>
      <sheetName val="ADP Summary"/>
      <sheetName val="PPR Summary"/>
      <sheetName val="Luitel-San"/>
      <sheetName val="NMIP"/>
      <sheetName val="Maintenance"/>
      <sheetName val="Spcl Monitored"/>
      <sheetName val="Gaikhur-San"/>
      <sheetName val="OUTPUT"/>
      <sheetName val="Karapu"/>
      <sheetName val="Pratal"/>
      <sheetName val="Survey"/>
      <sheetName val="Trial"/>
      <sheetName val="Ishane"/>
      <sheetName val="Data"/>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visedBOQ"/>
      <sheetName val="Summary of Cost"/>
      <sheetName val="RT200"/>
      <sheetName val="Pump System"/>
      <sheetName val="Pump House"/>
      <sheetName val="F_Pipes"/>
      <sheetName val="F_Overhead Tank Rev"/>
      <sheetName val="F_DPL"/>
      <sheetName val="Guard House"/>
      <sheetName val="Boundary Wall"/>
      <sheetName val="F_VC"/>
      <sheetName val="VC_Cost"/>
      <sheetName val="F_Public Toilet"/>
      <sheetName val="F_Drain"/>
      <sheetName val="Fittings_RVT"/>
      <sheetName val="SumRate"/>
      <sheetName val="LabMatRate"/>
      <sheetName val="RateAnalysis"/>
      <sheetName val="TruckAna"/>
      <sheetName val="Earthwork"/>
      <sheetName val="Summary of pipework"/>
    </sheetNames>
    <sheetDataSet>
      <sheetData sheetId="0">
        <row r="11">
          <cell r="A11" t="str">
            <v>ins</v>
          </cell>
          <cell r="B11">
            <v>1</v>
          </cell>
          <cell r="C11" t="str">
            <v>Insurances for the  loss of damage to works, plant, materials, equipment property and personnel injury or death (Clause No. 12 of Condition of Contract)</v>
          </cell>
          <cell r="D11" t="str">
            <v>LS</v>
          </cell>
          <cell r="E11" t="str">
            <v>LS</v>
          </cell>
          <cell r="F11" t="str">
            <v>LS</v>
          </cell>
          <cell r="H11">
            <v>450000</v>
          </cell>
          <cell r="J11">
            <v>405000</v>
          </cell>
          <cell r="L11">
            <v>405000</v>
          </cell>
        </row>
        <row r="12">
          <cell r="B12" t="str">
            <v>PART B: CIVIL WORK</v>
          </cell>
          <cell r="H12">
            <v>35196193.631370001</v>
          </cell>
          <cell r="J12">
            <v>31982144.446799997</v>
          </cell>
          <cell r="L12">
            <v>31688081.776799999</v>
          </cell>
        </row>
        <row r="13">
          <cell r="B13">
            <v>1</v>
          </cell>
          <cell r="C13" t="str">
            <v>Deep Tubewell</v>
          </cell>
          <cell r="H13">
            <v>3570309.5</v>
          </cell>
          <cell r="J13">
            <v>3415746.6</v>
          </cell>
          <cell r="L13">
            <v>3415746.6</v>
          </cell>
        </row>
        <row r="14">
          <cell r="A14" t="str">
            <v>D-1</v>
          </cell>
          <cell r="B14" t="str">
            <v>1.1</v>
          </cell>
          <cell r="C14" t="str">
            <v>Mobilization of drilling machine, equipments and crew including hire charge of truck, crane for lifting heavy loads and demobilization on completion of deep tube wells from site.</v>
          </cell>
          <cell r="D14" t="str">
            <v>Job</v>
          </cell>
          <cell r="E14">
            <v>1</v>
          </cell>
          <cell r="F14">
            <v>1</v>
          </cell>
          <cell r="G14">
            <v>125000</v>
          </cell>
          <cell r="H14">
            <v>125000</v>
          </cell>
          <cell r="I14">
            <v>112500</v>
          </cell>
          <cell r="J14">
            <v>112500</v>
          </cell>
          <cell r="K14">
            <v>112500</v>
          </cell>
          <cell r="L14">
            <v>112500</v>
          </cell>
        </row>
        <row r="15">
          <cell r="A15" t="str">
            <v>D-2</v>
          </cell>
          <cell r="B15" t="str">
            <v>1.2</v>
          </cell>
          <cell r="C15" t="str">
            <v>Supply and installation work (250 mm uPVC Pipe for Housing)- 2 Bores.</v>
          </cell>
          <cell r="D15" t="str">
            <v>m</v>
          </cell>
          <cell r="E15">
            <v>60</v>
          </cell>
          <cell r="F15">
            <v>60</v>
          </cell>
          <cell r="G15">
            <v>4400</v>
          </cell>
          <cell r="H15">
            <v>264000</v>
          </cell>
          <cell r="I15">
            <v>4050</v>
          </cell>
          <cell r="J15">
            <v>243000</v>
          </cell>
          <cell r="K15">
            <v>4050</v>
          </cell>
          <cell r="L15">
            <v>243000</v>
          </cell>
        </row>
        <row r="16">
          <cell r="A16" t="str">
            <v>D-3</v>
          </cell>
          <cell r="B16" t="str">
            <v>1.3</v>
          </cell>
          <cell r="C16" t="str">
            <v>Supply and installation work (200 mm uPVC Pipe for Casing)- 2 Bores.</v>
          </cell>
          <cell r="D16" t="str">
            <v>m</v>
          </cell>
          <cell r="E16">
            <v>60</v>
          </cell>
          <cell r="F16">
            <v>60</v>
          </cell>
          <cell r="G16">
            <v>3500</v>
          </cell>
          <cell r="H16">
            <v>210000</v>
          </cell>
          <cell r="I16">
            <v>3240</v>
          </cell>
          <cell r="J16">
            <v>194400</v>
          </cell>
          <cell r="K16">
            <v>3240</v>
          </cell>
          <cell r="L16">
            <v>194400</v>
          </cell>
        </row>
        <row r="17">
          <cell r="A17" t="str">
            <v>D-4</v>
          </cell>
          <cell r="B17" t="str">
            <v>1.4</v>
          </cell>
          <cell r="C17" t="str">
            <v>Supply and installation work (200 mm for uPVC screen Pipe with minimum 15% opening)- 2 Bores.</v>
          </cell>
          <cell r="D17" t="str">
            <v>m</v>
          </cell>
          <cell r="E17">
            <v>80</v>
          </cell>
          <cell r="F17">
            <v>80</v>
          </cell>
          <cell r="G17">
            <v>5000</v>
          </cell>
          <cell r="H17">
            <v>400000</v>
          </cell>
          <cell r="I17">
            <v>4950</v>
          </cell>
          <cell r="J17">
            <v>396000</v>
          </cell>
          <cell r="K17">
            <v>4950</v>
          </cell>
          <cell r="L17">
            <v>396000</v>
          </cell>
        </row>
        <row r="18">
          <cell r="A18" t="str">
            <v>D-5</v>
          </cell>
          <cell r="B18" t="str">
            <v>1.5</v>
          </cell>
          <cell r="C18" t="str">
            <v>Supply and installation work (200 mm uPVC Pipe for Blind Casing Pipe)- 2 Bores.</v>
          </cell>
          <cell r="D18" t="str">
            <v>m</v>
          </cell>
          <cell r="E18">
            <v>60</v>
          </cell>
          <cell r="F18">
            <v>60</v>
          </cell>
          <cell r="G18">
            <v>3500</v>
          </cell>
          <cell r="H18">
            <v>210000</v>
          </cell>
          <cell r="I18">
            <v>3240</v>
          </cell>
          <cell r="J18">
            <v>194400</v>
          </cell>
          <cell r="K18">
            <v>3240</v>
          </cell>
          <cell r="L18">
            <v>194400</v>
          </cell>
        </row>
        <row r="19">
          <cell r="A19" t="str">
            <v>D-6</v>
          </cell>
          <cell r="B19" t="str">
            <v>1.6</v>
          </cell>
          <cell r="C19" t="str">
            <v>Supply and installation work (Centering Guide)- 2 Bores.</v>
          </cell>
          <cell r="D19" t="str">
            <v>m</v>
          </cell>
          <cell r="E19">
            <v>24</v>
          </cell>
          <cell r="F19">
            <v>24</v>
          </cell>
          <cell r="G19">
            <v>1200</v>
          </cell>
          <cell r="H19">
            <v>28800</v>
          </cell>
          <cell r="I19">
            <v>990</v>
          </cell>
          <cell r="J19">
            <v>23760</v>
          </cell>
          <cell r="K19">
            <v>990</v>
          </cell>
          <cell r="L19">
            <v>23760</v>
          </cell>
        </row>
        <row r="20">
          <cell r="A20" t="str">
            <v>D-7</v>
          </cell>
          <cell r="B20" t="str">
            <v>1.7</v>
          </cell>
          <cell r="C20" t="str">
            <v>Supply and installation work (uPVC Reducer (250 * 200))- 2 Bores.</v>
          </cell>
          <cell r="D20" t="str">
            <v>No</v>
          </cell>
          <cell r="E20">
            <v>2</v>
          </cell>
          <cell r="F20">
            <v>2</v>
          </cell>
          <cell r="G20">
            <v>4648</v>
          </cell>
          <cell r="H20">
            <v>9296</v>
          </cell>
          <cell r="I20">
            <v>4500</v>
          </cell>
          <cell r="J20">
            <v>9000</v>
          </cell>
          <cell r="K20">
            <v>4500</v>
          </cell>
          <cell r="L20">
            <v>9000</v>
          </cell>
        </row>
        <row r="21">
          <cell r="A21" t="str">
            <v>D-8</v>
          </cell>
          <cell r="B21" t="str">
            <v>1.8</v>
          </cell>
          <cell r="C21" t="str">
            <v>Supply and installation work (MS Well Top Cap)- 2 Bores.</v>
          </cell>
          <cell r="D21" t="str">
            <v>No</v>
          </cell>
          <cell r="E21">
            <v>2</v>
          </cell>
          <cell r="F21">
            <v>2</v>
          </cell>
          <cell r="G21">
            <v>3500</v>
          </cell>
          <cell r="H21">
            <v>7000</v>
          </cell>
          <cell r="I21">
            <v>3240</v>
          </cell>
          <cell r="J21">
            <v>6480</v>
          </cell>
          <cell r="K21">
            <v>3240</v>
          </cell>
          <cell r="L21">
            <v>6480</v>
          </cell>
        </row>
        <row r="22">
          <cell r="A22" t="str">
            <v>D-9</v>
          </cell>
          <cell r="B22" t="str">
            <v>1.9</v>
          </cell>
          <cell r="C22" t="str">
            <v>Supply and installation work (uPVC Bottom Plug)- 2 Bores.</v>
          </cell>
          <cell r="D22" t="str">
            <v>No</v>
          </cell>
          <cell r="E22">
            <v>2</v>
          </cell>
          <cell r="F22">
            <v>2</v>
          </cell>
          <cell r="G22">
            <v>3500</v>
          </cell>
          <cell r="H22">
            <v>7000</v>
          </cell>
          <cell r="I22">
            <v>3240</v>
          </cell>
          <cell r="J22">
            <v>6480</v>
          </cell>
          <cell r="K22">
            <v>3240</v>
          </cell>
          <cell r="L22">
            <v>6480</v>
          </cell>
        </row>
        <row r="23">
          <cell r="A23" t="str">
            <v>D-10</v>
          </cell>
          <cell r="B23" t="str">
            <v>1.10</v>
          </cell>
          <cell r="C23" t="str">
            <v>Supply and installation work (50 mm GI (M) pipe)- 2 Bores.</v>
          </cell>
          <cell r="D23" t="str">
            <v>m</v>
          </cell>
          <cell r="E23">
            <v>50</v>
          </cell>
          <cell r="F23">
            <v>50</v>
          </cell>
          <cell r="G23">
            <v>308.2</v>
          </cell>
          <cell r="H23">
            <v>15410</v>
          </cell>
          <cell r="I23">
            <v>270</v>
          </cell>
          <cell r="J23">
            <v>13500</v>
          </cell>
          <cell r="K23">
            <v>270</v>
          </cell>
          <cell r="L23">
            <v>13500</v>
          </cell>
        </row>
        <row r="24">
          <cell r="A24" t="str">
            <v>D-11</v>
          </cell>
          <cell r="B24" t="str">
            <v>1.11</v>
          </cell>
          <cell r="C24" t="str">
            <v>Supply and installation work (400 mm MS conductor Pipe (4.5 mm thick))- 2 Bores.</v>
          </cell>
          <cell r="D24" t="str">
            <v>m</v>
          </cell>
          <cell r="E24">
            <v>40</v>
          </cell>
          <cell r="F24">
            <v>40</v>
          </cell>
          <cell r="G24">
            <v>4500</v>
          </cell>
          <cell r="H24">
            <v>180000</v>
          </cell>
          <cell r="I24">
            <v>4050</v>
          </cell>
          <cell r="J24">
            <v>162000</v>
          </cell>
          <cell r="K24">
            <v>4050</v>
          </cell>
          <cell r="L24">
            <v>162000</v>
          </cell>
        </row>
        <row r="25">
          <cell r="A25" t="str">
            <v>D-12</v>
          </cell>
          <cell r="B25" t="str">
            <v>1.12</v>
          </cell>
          <cell r="C25" t="str">
            <v>Drilling of Pilot bore hole by 9 7/8" bit -2 Bores</v>
          </cell>
          <cell r="D25" t="str">
            <v>m</v>
          </cell>
          <cell r="E25">
            <v>220</v>
          </cell>
          <cell r="F25">
            <v>220</v>
          </cell>
          <cell r="G25">
            <v>2000</v>
          </cell>
          <cell r="H25">
            <v>440000</v>
          </cell>
          <cell r="I25">
            <v>1890</v>
          </cell>
          <cell r="J25">
            <v>415800</v>
          </cell>
          <cell r="K25">
            <v>1890</v>
          </cell>
          <cell r="L25">
            <v>415800</v>
          </cell>
        </row>
        <row r="26">
          <cell r="A26" t="str">
            <v>D-13</v>
          </cell>
          <cell r="B26" t="str">
            <v>1.13</v>
          </cell>
          <cell r="C26" t="str">
            <v>Reaming of bore hole by minimum of 17 1/2" but to fit 250 mm dia pipe -2 Bores</v>
          </cell>
          <cell r="D26" t="str">
            <v>m</v>
          </cell>
          <cell r="E26">
            <v>60</v>
          </cell>
          <cell r="F26">
            <v>60</v>
          </cell>
          <cell r="G26">
            <v>1200</v>
          </cell>
          <cell r="H26">
            <v>72000</v>
          </cell>
          <cell r="I26">
            <v>1125</v>
          </cell>
          <cell r="J26">
            <v>67500</v>
          </cell>
          <cell r="K26">
            <v>1125</v>
          </cell>
          <cell r="L26">
            <v>67500</v>
          </cell>
        </row>
        <row r="27">
          <cell r="A27" t="str">
            <v>D-14</v>
          </cell>
          <cell r="B27" t="str">
            <v>1.14</v>
          </cell>
          <cell r="C27" t="str">
            <v>Reaming of bore hole by minimum of 14 3/4" but to fit 200 mm dia pipe -2 Bores</v>
          </cell>
          <cell r="D27" t="str">
            <v>m</v>
          </cell>
          <cell r="E27">
            <v>140</v>
          </cell>
          <cell r="F27">
            <v>140</v>
          </cell>
          <cell r="G27">
            <v>1200</v>
          </cell>
          <cell r="H27">
            <v>168000</v>
          </cell>
          <cell r="I27">
            <v>1080</v>
          </cell>
          <cell r="J27">
            <v>151200</v>
          </cell>
          <cell r="K27">
            <v>1080</v>
          </cell>
          <cell r="L27">
            <v>151200</v>
          </cell>
        </row>
        <row r="28">
          <cell r="A28" t="str">
            <v>D-15</v>
          </cell>
          <cell r="B28" t="str">
            <v>1.15</v>
          </cell>
          <cell r="C28" t="str">
            <v>Supply and installation of gravel packing in annular space of full depth of bore hole -2 Bores</v>
          </cell>
          <cell r="D28" t="str">
            <v>cum</v>
          </cell>
          <cell r="E28">
            <v>10.82</v>
          </cell>
          <cell r="F28">
            <v>10.82</v>
          </cell>
          <cell r="G28">
            <v>675</v>
          </cell>
          <cell r="H28">
            <v>7303.5</v>
          </cell>
          <cell r="I28">
            <v>630</v>
          </cell>
          <cell r="J28">
            <v>6816.6</v>
          </cell>
          <cell r="K28">
            <v>630</v>
          </cell>
          <cell r="L28">
            <v>6816.6</v>
          </cell>
        </row>
        <row r="29">
          <cell r="A29" t="str">
            <v>D-16</v>
          </cell>
          <cell r="B29" t="str">
            <v>1.16</v>
          </cell>
          <cell r="C29" t="str">
            <v>Sanitary sealing of top 1 m depth of bore hole by cementation -2 Bores</v>
          </cell>
          <cell r="D29" t="str">
            <v>Job</v>
          </cell>
          <cell r="E29">
            <v>2</v>
          </cell>
          <cell r="F29">
            <v>2</v>
          </cell>
          <cell r="G29">
            <v>5000</v>
          </cell>
          <cell r="H29">
            <v>10000</v>
          </cell>
          <cell r="I29">
            <v>5400</v>
          </cell>
          <cell r="J29">
            <v>10800</v>
          </cell>
          <cell r="K29">
            <v>5400</v>
          </cell>
          <cell r="L29">
            <v>10800</v>
          </cell>
        </row>
        <row r="30">
          <cell r="A30" t="str">
            <v>D-17</v>
          </cell>
          <cell r="B30" t="str">
            <v>1.17</v>
          </cell>
          <cell r="C30" t="str">
            <v>Electrical sensitivity logging, water analysis and over all report submission in 3 copies -2 Bores</v>
          </cell>
          <cell r="D30" t="str">
            <v>Job</v>
          </cell>
          <cell r="E30">
            <v>2</v>
          </cell>
          <cell r="F30">
            <v>2</v>
          </cell>
          <cell r="G30">
            <v>25000</v>
          </cell>
          <cell r="H30">
            <v>50000</v>
          </cell>
          <cell r="I30">
            <v>18000</v>
          </cell>
          <cell r="J30">
            <v>36000</v>
          </cell>
          <cell r="K30">
            <v>18000</v>
          </cell>
          <cell r="L30">
            <v>36000</v>
          </cell>
        </row>
        <row r="31">
          <cell r="A31" t="str">
            <v>D-18</v>
          </cell>
          <cell r="B31" t="str">
            <v>1.18</v>
          </cell>
          <cell r="C31" t="str">
            <v>Development of well by air compressor after flushing (minimum 24 hours), washing (minimum 24 hours) and mechanical surging and bailing( minimum 24 hours) all complete job as per clause 5 and other related clauses of specification and as directed by engine</v>
          </cell>
          <cell r="D31" t="str">
            <v>Hr</v>
          </cell>
          <cell r="E31">
            <v>144</v>
          </cell>
          <cell r="F31">
            <v>144</v>
          </cell>
          <cell r="G31">
            <v>500</v>
          </cell>
          <cell r="H31">
            <v>72000</v>
          </cell>
          <cell r="I31">
            <v>360</v>
          </cell>
          <cell r="J31">
            <v>51840</v>
          </cell>
          <cell r="K31">
            <v>360</v>
          </cell>
          <cell r="L31">
            <v>51840</v>
          </cell>
        </row>
        <row r="32">
          <cell r="A32" t="str">
            <v>D-19</v>
          </cell>
          <cell r="B32" t="str">
            <v>1.19</v>
          </cell>
          <cell r="C32" t="str">
            <v>Pump Test Step: Drawdown (24 hr), continuous (24 hr) and recovery (recuperation) test as per clause 5 and other related clauses of specification and as directed by engineer - 2 Bores</v>
          </cell>
          <cell r="D32" t="str">
            <v>Hr</v>
          </cell>
          <cell r="E32">
            <v>72</v>
          </cell>
          <cell r="F32">
            <v>72</v>
          </cell>
          <cell r="G32">
            <v>500</v>
          </cell>
          <cell r="H32">
            <v>36000</v>
          </cell>
          <cell r="I32">
            <v>360</v>
          </cell>
          <cell r="J32">
            <v>25920</v>
          </cell>
          <cell r="K32">
            <v>360</v>
          </cell>
          <cell r="L32">
            <v>25920</v>
          </cell>
        </row>
        <row r="33">
          <cell r="A33" t="str">
            <v>E-101</v>
          </cell>
          <cell r="B33" t="str">
            <v>1.20</v>
          </cell>
          <cell r="C33" t="str">
            <v>Supply and Installation of Submersible Pump (discharge 23.24 liter/sec) with motor of 20 KW or 26 Hp capacity with its necessary accessories including control panel board, PVC flat submersible cable, flow meter, pressure gauge, sluice valve and other nece</v>
          </cell>
          <cell r="D33" t="str">
            <v>Sets</v>
          </cell>
          <cell r="E33">
            <v>2</v>
          </cell>
          <cell r="F33">
            <v>2</v>
          </cell>
          <cell r="G33">
            <v>300000</v>
          </cell>
          <cell r="H33">
            <v>600000</v>
          </cell>
          <cell r="I33">
            <v>315000</v>
          </cell>
          <cell r="J33">
            <v>630000</v>
          </cell>
          <cell r="K33">
            <v>315000</v>
          </cell>
          <cell r="L33">
            <v>630000</v>
          </cell>
        </row>
        <row r="34">
          <cell r="A34" t="str">
            <v>E-102</v>
          </cell>
          <cell r="B34" t="str">
            <v>1.21</v>
          </cell>
          <cell r="C34" t="str">
            <v>Supply and Installation of Pump of 0.75kw or 1 HP (For washout from GW storage tank) as per clause 6 and other related clauses in specificaion and as directed by the Engineer.</v>
          </cell>
          <cell r="D34" t="str">
            <v>Set</v>
          </cell>
          <cell r="E34">
            <v>1</v>
          </cell>
          <cell r="F34">
            <v>1</v>
          </cell>
          <cell r="G34">
            <v>9000</v>
          </cell>
          <cell r="H34">
            <v>9000</v>
          </cell>
          <cell r="I34">
            <v>9000</v>
          </cell>
          <cell r="J34">
            <v>9000</v>
          </cell>
          <cell r="K34">
            <v>9000</v>
          </cell>
          <cell r="L34">
            <v>9000</v>
          </cell>
        </row>
        <row r="35">
          <cell r="A35" t="str">
            <v>E-103</v>
          </cell>
          <cell r="B35" t="str">
            <v>1.22</v>
          </cell>
          <cell r="C35" t="str">
            <v>Supply and Installation of Submersible Pump with motor of 23 KW or 30 Hp capacity with its necessary accessories including control panel board, PVC flat submersible cable, flow meter, pressure gauge, sluice valve and other necessary equipments as per clau</v>
          </cell>
          <cell r="D35" t="str">
            <v>Set</v>
          </cell>
          <cell r="E35">
            <v>1</v>
          </cell>
          <cell r="F35">
            <v>1</v>
          </cell>
          <cell r="G35">
            <v>200000</v>
          </cell>
          <cell r="H35">
            <v>200000</v>
          </cell>
          <cell r="I35">
            <v>225000</v>
          </cell>
          <cell r="J35">
            <v>225000</v>
          </cell>
          <cell r="K35">
            <v>225000</v>
          </cell>
          <cell r="L35">
            <v>225000</v>
          </cell>
        </row>
        <row r="36">
          <cell r="A36" t="str">
            <v>E-104</v>
          </cell>
          <cell r="B36" t="str">
            <v>1.23</v>
          </cell>
          <cell r="C36" t="str">
            <v>Supply and Installation of 50kVA step down pole mounting out door transformer, `11KV/400 V, Oil cooled, DYN as per specification</v>
          </cell>
          <cell r="D36" t="str">
            <v>No</v>
          </cell>
          <cell r="E36">
            <v>1</v>
          </cell>
          <cell r="F36">
            <v>1</v>
          </cell>
          <cell r="G36">
            <v>110000</v>
          </cell>
          <cell r="H36">
            <v>110000</v>
          </cell>
          <cell r="I36">
            <v>103500</v>
          </cell>
          <cell r="J36">
            <v>103500</v>
          </cell>
          <cell r="K36">
            <v>103500</v>
          </cell>
          <cell r="L36">
            <v>103500</v>
          </cell>
        </row>
        <row r="37">
          <cell r="A37" t="str">
            <v>E-105</v>
          </cell>
          <cell r="B37" t="str">
            <v>1.24</v>
          </cell>
          <cell r="C37" t="str">
            <v>Supply and Installation of Transformer Pole Mounting accessories for Transfermer (11 m MS Pole - 2 Nos, MS Angle frame for transformer stand - 1 set, MS Angle disc mounting - 3 sets, Pin Insulator - 3 set, Disc insulator - 3 sets, GOB - 1 set, Drop Out Fu</v>
          </cell>
          <cell r="D37" t="str">
            <v>Job</v>
          </cell>
          <cell r="E37">
            <v>1</v>
          </cell>
          <cell r="F37">
            <v>1</v>
          </cell>
          <cell r="G37">
            <v>85000</v>
          </cell>
          <cell r="H37">
            <v>85000</v>
          </cell>
          <cell r="I37">
            <v>81000</v>
          </cell>
          <cell r="J37">
            <v>81000</v>
          </cell>
          <cell r="K37">
            <v>81000</v>
          </cell>
          <cell r="L37">
            <v>81000</v>
          </cell>
        </row>
        <row r="38">
          <cell r="A38" t="str">
            <v>E-106</v>
          </cell>
          <cell r="B38" t="str">
            <v>1.25</v>
          </cell>
          <cell r="C38" t="str">
            <v>Supply, installation and testing of Electrical Panel with 40A TP MCCB ( Mitsubishi NH 50 - SP) /Siemens/ L&amp;T(Incoming)-1 No, 30A TP MCCB ( Mitsubishi NH 30 - SP) /Siemens/ L&amp;T (Outgoing)-4 No, AMF Panel ( 30 A)-1 No, Relay-1 No, Indicator-3 No, Bus Bar- 4</v>
          </cell>
          <cell r="D38" t="str">
            <v>Job</v>
          </cell>
          <cell r="E38">
            <v>1</v>
          </cell>
          <cell r="F38">
            <v>1</v>
          </cell>
          <cell r="G38">
            <v>85000</v>
          </cell>
          <cell r="H38">
            <v>85000</v>
          </cell>
          <cell r="I38">
            <v>81000</v>
          </cell>
          <cell r="J38">
            <v>81000</v>
          </cell>
          <cell r="K38">
            <v>81000</v>
          </cell>
          <cell r="L38">
            <v>81000</v>
          </cell>
        </row>
        <row r="39">
          <cell r="A39" t="str">
            <v>E-107</v>
          </cell>
          <cell r="B39" t="str">
            <v>1.26</v>
          </cell>
          <cell r="C39" t="str">
            <v>Supply and Installation of 4 core x 25sqmm copper armoured cable all complete as directed by the Engineer and as per Clause 4.6 and other relevant Clauses of the Specification</v>
          </cell>
          <cell r="D39" t="str">
            <v>m</v>
          </cell>
          <cell r="E39">
            <v>150</v>
          </cell>
          <cell r="F39">
            <v>150</v>
          </cell>
          <cell r="G39">
            <v>360</v>
          </cell>
          <cell r="H39">
            <v>54000</v>
          </cell>
          <cell r="I39">
            <v>324</v>
          </cell>
          <cell r="J39">
            <v>48600</v>
          </cell>
          <cell r="K39">
            <v>324</v>
          </cell>
          <cell r="L39">
            <v>48600</v>
          </cell>
        </row>
        <row r="40">
          <cell r="A40" t="str">
            <v>E-108</v>
          </cell>
          <cell r="B40" t="str">
            <v>1.27</v>
          </cell>
          <cell r="C40" t="str">
            <v>Supply and Installation of 4 core x 16sqmm copper armoured cable all complete as directed by the Engineer and as per Clause 4.6 and other relevant Clauses of the Specification</v>
          </cell>
          <cell r="D40" t="str">
            <v>m</v>
          </cell>
          <cell r="E40">
            <v>350</v>
          </cell>
          <cell r="F40">
            <v>350</v>
          </cell>
          <cell r="G40">
            <v>230</v>
          </cell>
          <cell r="H40">
            <v>80500</v>
          </cell>
          <cell r="I40">
            <v>225</v>
          </cell>
          <cell r="J40">
            <v>78750</v>
          </cell>
          <cell r="K40">
            <v>225</v>
          </cell>
          <cell r="L40">
            <v>78750</v>
          </cell>
        </row>
        <row r="41">
          <cell r="A41" t="str">
            <v>E-109</v>
          </cell>
          <cell r="B41" t="str">
            <v>1.28</v>
          </cell>
          <cell r="C41" t="str">
            <v>Lightning Arrestor Work with  2sets of Earthling work with 600x 600x3 mm cu plate, charcoal, coal and etc. and Minimum 38 m of 25 mm x 6 mm cu strip with installation accessories</v>
          </cell>
          <cell r="D41" t="str">
            <v>Job</v>
          </cell>
          <cell r="E41">
            <v>1</v>
          </cell>
          <cell r="F41">
            <v>1</v>
          </cell>
          <cell r="G41">
            <v>35000</v>
          </cell>
          <cell r="H41">
            <v>35000</v>
          </cell>
          <cell r="I41">
            <v>31500</v>
          </cell>
          <cell r="J41">
            <v>31500</v>
          </cell>
          <cell r="K41">
            <v>31500</v>
          </cell>
          <cell r="L41">
            <v>31500</v>
          </cell>
        </row>
        <row r="42">
          <cell r="B42">
            <v>2</v>
          </cell>
          <cell r="C42" t="str">
            <v>Civil Work</v>
          </cell>
          <cell r="H42">
            <v>14395901.676090004</v>
          </cell>
          <cell r="J42">
            <v>11571925.771799998</v>
          </cell>
          <cell r="L42">
            <v>11277863.1018</v>
          </cell>
        </row>
        <row r="43">
          <cell r="A43" t="str">
            <v>1.1.a</v>
          </cell>
          <cell r="B43" t="str">
            <v>2.1</v>
          </cell>
          <cell r="C43" t="str">
            <v>Cutting of trees(12-20 cm diameter), branches, making pieces and including hauling of the pieces to specified place as directed by the Engineer and as per Clause 2.1 and other relevant Clauses of the Specification</v>
          </cell>
          <cell r="D43" t="str">
            <v>no</v>
          </cell>
          <cell r="E43">
            <v>20</v>
          </cell>
          <cell r="F43">
            <v>20</v>
          </cell>
          <cell r="G43">
            <v>16.45</v>
          </cell>
          <cell r="H43">
            <v>329</v>
          </cell>
          <cell r="I43">
            <v>45</v>
          </cell>
          <cell r="J43">
            <v>900</v>
          </cell>
          <cell r="K43">
            <v>45</v>
          </cell>
          <cell r="L43">
            <v>900</v>
          </cell>
        </row>
        <row r="44">
          <cell r="A44" t="str">
            <v>1.2.b</v>
          </cell>
          <cell r="B44" t="str">
            <v>2.2</v>
          </cell>
          <cell r="C44" t="str">
            <v>Cutting and removal of stumps and their roots of girth above 300mm and a height 1 meter above ground and hauling to specified places as directed by the Engineer and as per Clause 2.1and other relevant Clauses of the Specification</v>
          </cell>
          <cell r="D44" t="str">
            <v>no</v>
          </cell>
          <cell r="E44">
            <v>20</v>
          </cell>
          <cell r="F44">
            <v>20</v>
          </cell>
          <cell r="G44">
            <v>67.05</v>
          </cell>
          <cell r="H44">
            <v>1341</v>
          </cell>
          <cell r="I44">
            <v>63</v>
          </cell>
          <cell r="J44">
            <v>1260</v>
          </cell>
          <cell r="K44">
            <v>63</v>
          </cell>
          <cell r="L44">
            <v>1260</v>
          </cell>
        </row>
        <row r="45">
          <cell r="A45" t="str">
            <v>1.4</v>
          </cell>
          <cell r="B45" t="str">
            <v>2.3</v>
          </cell>
          <cell r="C45" t="str">
            <v>Cutting thin vegetation, grubbing their roots and disposal 25m far from the construction site [ Vegetation dia &lt;=30 cm and density &gt; 15 nos/100 sqm] as directed by the Engineer and as per Clause 2.1and other relevant Clauses of the Specification</v>
          </cell>
          <cell r="D45" t="str">
            <v>sqm</v>
          </cell>
          <cell r="E45">
            <v>2171.826</v>
          </cell>
          <cell r="F45">
            <v>2171.826</v>
          </cell>
          <cell r="G45">
            <v>3.8</v>
          </cell>
          <cell r="H45">
            <v>8252.9387999999999</v>
          </cell>
          <cell r="I45">
            <v>1.8</v>
          </cell>
          <cell r="J45">
            <v>3909.2868000000003</v>
          </cell>
          <cell r="K45">
            <v>1.8</v>
          </cell>
          <cell r="L45">
            <v>3909.2868000000003</v>
          </cell>
        </row>
        <row r="46">
          <cell r="A46" t="str">
            <v>1.8</v>
          </cell>
          <cell r="B46" t="str">
            <v>2.4</v>
          </cell>
          <cell r="C46" t="str">
            <v xml:space="preserve">Removal of top soil (20cm thick) in all materials other than rock from ground level to underside of the foundations and Stock at the specified site as directed by the Engineer and as per Clause 2.2 and other clause of the Specification. </v>
          </cell>
          <cell r="D46" t="str">
            <v>sqm</v>
          </cell>
          <cell r="E46">
            <v>14891.107</v>
          </cell>
          <cell r="F46">
            <v>14891.107</v>
          </cell>
          <cell r="G46">
            <v>20.239999999999998</v>
          </cell>
          <cell r="H46">
            <v>301396.00568</v>
          </cell>
          <cell r="I46">
            <v>9</v>
          </cell>
          <cell r="J46">
            <v>134019.96299999999</v>
          </cell>
          <cell r="K46">
            <v>9</v>
          </cell>
          <cell r="L46">
            <v>134019.96299999999</v>
          </cell>
        </row>
        <row r="47">
          <cell r="A47">
            <v>2.2000000000000002</v>
          </cell>
          <cell r="B47" t="str">
            <v>2.5</v>
          </cell>
          <cell r="C47" t="str">
            <v>Excavation in all materials other than rock from ground level to underside of the foundations and disposal of surplus materials to the specified site as directed by the Engineer and including dewatering and as per Clause 2.2 and other clause of the Specif</v>
          </cell>
          <cell r="D47" t="str">
            <v>cum</v>
          </cell>
          <cell r="E47">
            <v>13851.8</v>
          </cell>
          <cell r="F47">
            <v>13961.13</v>
          </cell>
          <cell r="G47">
            <v>104.24</v>
          </cell>
          <cell r="H47">
            <v>1455308.1911999998</v>
          </cell>
          <cell r="I47">
            <v>72</v>
          </cell>
          <cell r="J47">
            <v>997329.6</v>
          </cell>
          <cell r="K47">
            <v>72</v>
          </cell>
          <cell r="L47">
            <v>1005201.36</v>
          </cell>
        </row>
        <row r="48">
          <cell r="A48" t="str">
            <v>2.25.a</v>
          </cell>
          <cell r="B48" t="str">
            <v>2.6</v>
          </cell>
          <cell r="C48" t="str">
            <v>Earth filling work (with materials) in 15cm thick layer by layer with water sprinkling and compaction as per Clause 2.2, 3 and other clause of the specification and as directed by Engineer</v>
          </cell>
          <cell r="D48" t="str">
            <v>cum</v>
          </cell>
          <cell r="E48">
            <v>79.760000000000005</v>
          </cell>
          <cell r="F48">
            <v>79.760000000000005</v>
          </cell>
          <cell r="G48">
            <v>65.150000000000006</v>
          </cell>
          <cell r="H48">
            <v>5196.3640000000005</v>
          </cell>
          <cell r="I48">
            <v>36</v>
          </cell>
          <cell r="J48">
            <v>2871.36</v>
          </cell>
          <cell r="K48">
            <v>36</v>
          </cell>
          <cell r="L48">
            <v>2871.36</v>
          </cell>
        </row>
        <row r="49">
          <cell r="A49" t="str">
            <v>2.42</v>
          </cell>
          <cell r="B49" t="str">
            <v>2.7</v>
          </cell>
          <cell r="C49" t="str">
            <v>Sand filling work with sprinkling of water and hand compaction as per clause 2.2 and related clauses in specification and as directed by the Engineer</v>
          </cell>
          <cell r="D49" t="str">
            <v>cum</v>
          </cell>
          <cell r="E49">
            <v>7.99</v>
          </cell>
          <cell r="F49">
            <v>7.99</v>
          </cell>
          <cell r="G49">
            <v>692.08</v>
          </cell>
          <cell r="H49">
            <v>5529.7192000000005</v>
          </cell>
          <cell r="I49">
            <v>540</v>
          </cell>
          <cell r="J49">
            <v>4314.6000000000004</v>
          </cell>
          <cell r="K49">
            <v>540</v>
          </cell>
          <cell r="L49">
            <v>4314.6000000000004</v>
          </cell>
        </row>
        <row r="50">
          <cell r="A50" t="str">
            <v>5.1.b.3</v>
          </cell>
          <cell r="B50" t="str">
            <v>2.8</v>
          </cell>
          <cell r="C50" t="str">
            <v>Brick masonry work up to the super structure from foundation in Cement sand mortar (1:6) including supply of materials, scaffolding, curing as  per Clause 4.1 and other relevant clause of the Specification and as directed by Engineer</v>
          </cell>
          <cell r="D50" t="str">
            <v>cum</v>
          </cell>
          <cell r="E50">
            <v>162.21</v>
          </cell>
          <cell r="F50">
            <v>162.21</v>
          </cell>
          <cell r="G50">
            <v>2910.1</v>
          </cell>
          <cell r="H50">
            <v>472047.321</v>
          </cell>
          <cell r="I50">
            <v>2700</v>
          </cell>
          <cell r="J50">
            <v>437967</v>
          </cell>
          <cell r="K50">
            <v>2700</v>
          </cell>
          <cell r="L50">
            <v>437967</v>
          </cell>
        </row>
        <row r="51">
          <cell r="A51" t="str">
            <v>6.1.b</v>
          </cell>
          <cell r="B51" t="str">
            <v>2.9</v>
          </cell>
          <cell r="C51" t="str">
            <v>Random rubble masonry work up to the super structure from foundation in Cement sand mortar (1:4) including supply of materials, scaffolding, curing as per Clause 2.2 and other related clause of the Specification and as directed by the Engineer</v>
          </cell>
          <cell r="D51" t="str">
            <v>cum</v>
          </cell>
          <cell r="E51">
            <v>254.572</v>
          </cell>
          <cell r="F51">
            <v>254.572</v>
          </cell>
          <cell r="G51">
            <v>3054.83</v>
          </cell>
          <cell r="H51">
            <v>777674.18276</v>
          </cell>
          <cell r="I51">
            <v>1980</v>
          </cell>
          <cell r="J51">
            <v>504052.56</v>
          </cell>
          <cell r="K51">
            <v>1980</v>
          </cell>
          <cell r="L51">
            <v>504052.56</v>
          </cell>
        </row>
        <row r="52">
          <cell r="A52" t="str">
            <v>7.1.a</v>
          </cell>
          <cell r="B52" t="str">
            <v>2.10</v>
          </cell>
          <cell r="C52" t="str">
            <v>Plum concreting in M10 cement sand aggregate boulder mix for foundation, vertical faces, walls, abutments and specified place as shown in drawings, specification including form work as per Clause 2.3 and other related clause of the specification and as di</v>
          </cell>
          <cell r="D52" t="str">
            <v>cum</v>
          </cell>
          <cell r="E52">
            <v>0.55300000000000005</v>
          </cell>
          <cell r="F52">
            <v>0.55300000000000005</v>
          </cell>
          <cell r="G52">
            <v>3472.74</v>
          </cell>
          <cell r="H52">
            <v>1920.4252200000001</v>
          </cell>
          <cell r="I52">
            <v>2700</v>
          </cell>
          <cell r="J52">
            <v>1493.1000000000001</v>
          </cell>
          <cell r="K52">
            <v>2700</v>
          </cell>
          <cell r="L52">
            <v>1493.1000000000001</v>
          </cell>
        </row>
        <row r="53">
          <cell r="A53" t="str">
            <v>7.2.d</v>
          </cell>
          <cell r="B53" t="str">
            <v>2.11</v>
          </cell>
          <cell r="C53" t="str">
            <v>Concrete work M15 for RCC work in vertical surface, wall and foundation as per shape and size shown in drawings including form work as directed by the Engineer and as per specification and as per Clause 2.3 and other related clause of the specification</v>
          </cell>
          <cell r="D53" t="str">
            <v>cum</v>
          </cell>
          <cell r="E53">
            <v>119.175</v>
          </cell>
          <cell r="F53">
            <v>119.175</v>
          </cell>
          <cell r="G53">
            <v>4355.99</v>
          </cell>
          <cell r="H53">
            <v>519125.10824999999</v>
          </cell>
          <cell r="I53">
            <v>3600</v>
          </cell>
          <cell r="J53">
            <v>429030</v>
          </cell>
          <cell r="K53">
            <v>3600</v>
          </cell>
          <cell r="L53">
            <v>429030</v>
          </cell>
        </row>
        <row r="54">
          <cell r="A54" t="str">
            <v>7.2.c</v>
          </cell>
          <cell r="B54" t="str">
            <v>2.12</v>
          </cell>
          <cell r="C54" t="str">
            <v>Concrete work M10 for PCC work as per shape and size shown in drawings including form work as per Clause 2.3 and other related clause of the specification and as directed by the Engineer</v>
          </cell>
          <cell r="D54" t="str">
            <v>cum</v>
          </cell>
          <cell r="E54">
            <v>77.37</v>
          </cell>
          <cell r="F54">
            <v>69.28</v>
          </cell>
          <cell r="G54">
            <v>3611.77</v>
          </cell>
          <cell r="H54">
            <v>250223.42560000002</v>
          </cell>
          <cell r="I54">
            <v>2700</v>
          </cell>
          <cell r="J54">
            <v>208899</v>
          </cell>
          <cell r="K54">
            <v>2700</v>
          </cell>
          <cell r="L54">
            <v>187056</v>
          </cell>
        </row>
        <row r="55">
          <cell r="A55" t="str">
            <v>7.4.b</v>
          </cell>
          <cell r="B55" t="str">
            <v>2.13</v>
          </cell>
          <cell r="C55" t="str">
            <v>Concrete work M20 for RCC work in super structure, slab and beam as per shape and size shown in drawings and as per Clause 2.3  and other related clause of the Specification and as directed by the Engineer.</v>
          </cell>
          <cell r="D55" t="str">
            <v>cum</v>
          </cell>
          <cell r="E55">
            <v>275.83999999999997</v>
          </cell>
          <cell r="F55">
            <v>275.83999999999997</v>
          </cell>
          <cell r="G55">
            <v>5306.19</v>
          </cell>
          <cell r="H55">
            <v>1463659.4495999997</v>
          </cell>
          <cell r="I55">
            <v>4500</v>
          </cell>
          <cell r="J55">
            <v>1241280</v>
          </cell>
          <cell r="K55">
            <v>4500</v>
          </cell>
          <cell r="L55">
            <v>1241280</v>
          </cell>
        </row>
        <row r="56">
          <cell r="A56" t="str">
            <v>7.4.b.1</v>
          </cell>
          <cell r="B56" t="str">
            <v>2.14</v>
          </cell>
          <cell r="C56" t="str">
            <v>Concrete work M20 for RCC work in super structure, slab and beam as per shape and size shown in drawings and as per Clause 2.3  and other related clause of the Specification and as directed by the Engineer.</v>
          </cell>
          <cell r="D56" t="str">
            <v>cum</v>
          </cell>
          <cell r="E56">
            <v>115.342</v>
          </cell>
          <cell r="F56">
            <v>112.60199999999999</v>
          </cell>
          <cell r="G56">
            <v>5306.19</v>
          </cell>
          <cell r="H56">
            <v>597487.6063799999</v>
          </cell>
          <cell r="I56">
            <v>4590</v>
          </cell>
          <cell r="J56">
            <v>529419.78</v>
          </cell>
          <cell r="K56">
            <v>4590</v>
          </cell>
          <cell r="L56">
            <v>516843.17999999993</v>
          </cell>
        </row>
        <row r="57">
          <cell r="A57" t="str">
            <v>7.4.c</v>
          </cell>
          <cell r="B57" t="str">
            <v>2.15</v>
          </cell>
          <cell r="C57" t="str">
            <v>Concrete work M25 for RCC work in super structure, slab and beam as per shape and size shown in drawings as per Clause 2.3 and other related clause of the specification and as directed by the Engineer</v>
          </cell>
          <cell r="D57" t="str">
            <v>cum</v>
          </cell>
          <cell r="E57">
            <v>227.67699999999999</v>
          </cell>
          <cell r="F57">
            <v>235.92699999999999</v>
          </cell>
          <cell r="G57">
            <v>6897.8</v>
          </cell>
          <cell r="H57">
            <v>1627377.2605999999</v>
          </cell>
          <cell r="I57">
            <v>4950</v>
          </cell>
          <cell r="J57">
            <v>1127001.1499999999</v>
          </cell>
          <cell r="K57">
            <v>4950</v>
          </cell>
          <cell r="L57">
            <v>1167838.6499999999</v>
          </cell>
        </row>
        <row r="58">
          <cell r="A58" t="str">
            <v>7.5</v>
          </cell>
          <cell r="B58" t="str">
            <v>2.16</v>
          </cell>
          <cell r="C58" t="str">
            <v>Supply, cutting, Bending, Laying in position and binding of steel bars for RCC work as drawings and as per Clause 2.3  and other related clause of the Specification and as directed by Engineer</v>
          </cell>
          <cell r="D58" t="str">
            <v>mt</v>
          </cell>
          <cell r="E58">
            <v>96.337999999999994</v>
          </cell>
          <cell r="F58">
            <v>88.177999999999997</v>
          </cell>
          <cell r="G58">
            <v>57940.74</v>
          </cell>
          <cell r="H58">
            <v>5109098.5717199994</v>
          </cell>
          <cell r="I58">
            <v>48600</v>
          </cell>
          <cell r="J58">
            <v>4682026.8</v>
          </cell>
          <cell r="K58">
            <v>48600</v>
          </cell>
          <cell r="L58">
            <v>4285450.8</v>
          </cell>
        </row>
        <row r="59">
          <cell r="A59" t="str">
            <v>8.2.a</v>
          </cell>
          <cell r="B59" t="str">
            <v>2.17</v>
          </cell>
          <cell r="C59" t="str">
            <v>Preparation of wooden shuttering (plywood and steel props) works for different RCC structure as per shape and size shown in drawings as per Clause 2.3  and other related clause of the Specification and as directed by Engineer.</v>
          </cell>
          <cell r="D59" t="str">
            <v>sqm</v>
          </cell>
          <cell r="E59">
            <v>1064.731</v>
          </cell>
          <cell r="F59">
            <v>1064.731</v>
          </cell>
          <cell r="G59">
            <v>221.24</v>
          </cell>
          <cell r="H59">
            <v>235561.08644000001</v>
          </cell>
          <cell r="I59">
            <v>180</v>
          </cell>
          <cell r="J59">
            <v>191651.58</v>
          </cell>
          <cell r="K59">
            <v>180</v>
          </cell>
          <cell r="L59">
            <v>191651.58</v>
          </cell>
        </row>
        <row r="60">
          <cell r="A60" t="str">
            <v>8.2.a.2</v>
          </cell>
          <cell r="B60" t="str">
            <v>2.18</v>
          </cell>
          <cell r="C60" t="str">
            <v>Preparation of wooden shuttering (plywood and steel props) works for Surface Drain as per shape and size shown in drawings as per Clause 2.3  and other related clause of the Specification and as directed by Engineer</v>
          </cell>
          <cell r="D60" t="str">
            <v>sqm</v>
          </cell>
          <cell r="E60">
            <v>908</v>
          </cell>
          <cell r="F60">
            <v>908</v>
          </cell>
          <cell r="G60">
            <v>110.62</v>
          </cell>
          <cell r="H60">
            <v>100442.96</v>
          </cell>
          <cell r="I60">
            <v>135</v>
          </cell>
          <cell r="J60">
            <v>122580</v>
          </cell>
          <cell r="K60">
            <v>135</v>
          </cell>
          <cell r="L60">
            <v>122580</v>
          </cell>
        </row>
        <row r="61">
          <cell r="A61" t="str">
            <v>8.2.a.1</v>
          </cell>
          <cell r="B61" t="str">
            <v>2.19</v>
          </cell>
          <cell r="C61" t="str">
            <v>Preparation of wooden shuttering (plywood and steel props) works for Overhead reservoir as per shape and size shown in drawings including staging and safety measurement as per Clause 2.3  and other related clause of the Specification and as directed by En</v>
          </cell>
          <cell r="D61" t="str">
            <v>sqm</v>
          </cell>
          <cell r="E61">
            <v>1256.6310000000001</v>
          </cell>
          <cell r="F61">
            <v>1567.491</v>
          </cell>
          <cell r="G61">
            <v>331.86</v>
          </cell>
          <cell r="H61">
            <v>520187.56326000002</v>
          </cell>
          <cell r="I61">
            <v>270</v>
          </cell>
          <cell r="J61">
            <v>339290.37</v>
          </cell>
          <cell r="K61">
            <v>270</v>
          </cell>
          <cell r="L61">
            <v>423222.57</v>
          </cell>
        </row>
        <row r="62">
          <cell r="A62">
            <v>10.1</v>
          </cell>
          <cell r="B62" t="str">
            <v>2.20</v>
          </cell>
          <cell r="C62" t="str">
            <v>Supply and fixing of window and door frame of salwood as per shape and size shown in drawing including all fixture and accessories and as per Clause 4.5 and other related clause of the Specification and as directed by the Engineer</v>
          </cell>
          <cell r="D62" t="str">
            <v>cum</v>
          </cell>
          <cell r="E62">
            <v>0.99</v>
          </cell>
          <cell r="F62">
            <v>0.99</v>
          </cell>
          <cell r="G62">
            <v>51582.38</v>
          </cell>
          <cell r="H62">
            <v>51066.556199999999</v>
          </cell>
          <cell r="I62">
            <v>45000</v>
          </cell>
          <cell r="J62">
            <v>44550</v>
          </cell>
          <cell r="K62">
            <v>45000</v>
          </cell>
          <cell r="L62">
            <v>44550</v>
          </cell>
        </row>
        <row r="63">
          <cell r="A63">
            <v>10.199999999999999</v>
          </cell>
          <cell r="B63" t="str">
            <v>2.21</v>
          </cell>
          <cell r="C63" t="str">
            <v>Supply and fixing of 38 x 75mm thick Sal wood paneled door shutter as per size shown in drawing including all fixture and accessories and as per Clause 4.5 and other related clause of the Specification and as directed by the Engineer</v>
          </cell>
          <cell r="D63" t="str">
            <v>sqm</v>
          </cell>
          <cell r="E63">
            <v>15.2</v>
          </cell>
          <cell r="F63">
            <v>15.2</v>
          </cell>
          <cell r="G63">
            <v>2993.11</v>
          </cell>
          <cell r="H63">
            <v>45495.271999999997</v>
          </cell>
          <cell r="I63">
            <v>2250</v>
          </cell>
          <cell r="J63">
            <v>34200</v>
          </cell>
          <cell r="K63">
            <v>2250</v>
          </cell>
          <cell r="L63">
            <v>34200</v>
          </cell>
        </row>
        <row r="64">
          <cell r="A64">
            <v>10.7</v>
          </cell>
          <cell r="B64" t="str">
            <v>2.22</v>
          </cell>
          <cell r="C64" t="str">
            <v>Supply and fixing of 38 x 75mm thick Sal wood flush shutter with 4mm thick commercial plywood on both side as per size shown in drawing including all fixture and accessories and as per Clause 4.5 and other related clause of the Specification and as direct</v>
          </cell>
          <cell r="D64" t="str">
            <v>sqm</v>
          </cell>
          <cell r="E64">
            <v>12.29</v>
          </cell>
          <cell r="F64">
            <v>12.29</v>
          </cell>
          <cell r="G64">
            <v>2125.5100000000002</v>
          </cell>
          <cell r="H64">
            <v>26122.517900000003</v>
          </cell>
          <cell r="I64">
            <v>1620</v>
          </cell>
          <cell r="J64">
            <v>19909.8</v>
          </cell>
          <cell r="K64">
            <v>1620</v>
          </cell>
          <cell r="L64">
            <v>19909.8</v>
          </cell>
        </row>
        <row r="65">
          <cell r="A65">
            <v>11.7</v>
          </cell>
          <cell r="B65" t="str">
            <v>2.23</v>
          </cell>
          <cell r="C65" t="str">
            <v>Supply and fixing of 38 x 75mm thick Sal wood flush shutter with 4mm thick commercial plywood on both side as per size shown in drawing including all fixture and accessories and as per Clause 4.5 and other related clause of the Specification and as direct</v>
          </cell>
          <cell r="D65" t="str">
            <v>sqm</v>
          </cell>
          <cell r="E65">
            <v>4.5670000000000002</v>
          </cell>
          <cell r="F65">
            <v>4.5670000000000002</v>
          </cell>
          <cell r="G65">
            <v>788.14</v>
          </cell>
          <cell r="H65">
            <v>3599.4353799999999</v>
          </cell>
          <cell r="I65">
            <v>1620</v>
          </cell>
          <cell r="J65">
            <v>7398.54</v>
          </cell>
          <cell r="K65">
            <v>1620</v>
          </cell>
          <cell r="L65">
            <v>7398.54</v>
          </cell>
        </row>
        <row r="66">
          <cell r="A66" t="str">
            <v>10.10</v>
          </cell>
          <cell r="B66" t="str">
            <v>2.24</v>
          </cell>
          <cell r="C66" t="str">
            <v>Supply and fixing of 38 x 75mm thick Sal wood wire mesh shutter for given door, window and ventilation size shown in drawing including all fixture and accessories and as per Clause 4.5 and other related clause of the Specification and as directed by the E</v>
          </cell>
          <cell r="D66" t="str">
            <v>sqm</v>
          </cell>
          <cell r="E66">
            <v>5.8710000000000004</v>
          </cell>
          <cell r="F66">
            <v>5.8710000000000004</v>
          </cell>
          <cell r="G66">
            <v>1578.22</v>
          </cell>
          <cell r="H66">
            <v>9265.7296200000001</v>
          </cell>
          <cell r="I66">
            <v>1350</v>
          </cell>
          <cell r="J66">
            <v>7925.85</v>
          </cell>
          <cell r="K66">
            <v>1350</v>
          </cell>
          <cell r="L66">
            <v>7925.85</v>
          </cell>
        </row>
        <row r="67">
          <cell r="A67">
            <v>10.11</v>
          </cell>
          <cell r="B67" t="str">
            <v>2.25</v>
          </cell>
          <cell r="C67" t="str">
            <v>Supply and fixing of 4mm glass with sal wooden frame (Listi) as per Clause 4.2.3 and othe relevant clauses in specification and as directed by Engineer</v>
          </cell>
          <cell r="D67" t="str">
            <v>sqm</v>
          </cell>
          <cell r="E67">
            <v>12.74</v>
          </cell>
          <cell r="F67">
            <v>12.74</v>
          </cell>
          <cell r="G67">
            <v>590.77</v>
          </cell>
          <cell r="H67">
            <v>7526.4097999999994</v>
          </cell>
          <cell r="I67">
            <v>495</v>
          </cell>
          <cell r="J67">
            <v>6306.3</v>
          </cell>
          <cell r="K67">
            <v>495</v>
          </cell>
          <cell r="L67">
            <v>6306.3</v>
          </cell>
        </row>
        <row r="68">
          <cell r="A68" t="str">
            <v>11.6.2</v>
          </cell>
          <cell r="B68" t="str">
            <v>2.26</v>
          </cell>
          <cell r="C68" t="str">
            <v xml:space="preserve">20mm thick Kota stone flooring work in 20mm thick cement sand mortar(1:4) bed and cement slurry in joints as per Clause 4.4 and other relevant clauses in specification and as directed by Engineer </v>
          </cell>
          <cell r="D68" t="str">
            <v>sqm</v>
          </cell>
          <cell r="E68">
            <v>53.5</v>
          </cell>
          <cell r="F68">
            <v>53.5</v>
          </cell>
          <cell r="G68">
            <v>1166.6500000000001</v>
          </cell>
          <cell r="H68">
            <v>62415.775000000001</v>
          </cell>
          <cell r="I68">
            <v>990</v>
          </cell>
          <cell r="J68">
            <v>52965</v>
          </cell>
          <cell r="K68">
            <v>990</v>
          </cell>
          <cell r="L68">
            <v>52965</v>
          </cell>
        </row>
        <row r="69">
          <cell r="A69" t="str">
            <v>11.15.a</v>
          </cell>
          <cell r="B69" t="str">
            <v>2.27</v>
          </cell>
          <cell r="C69" t="str">
            <v>Brick on flat soling on sand bed and filling the joints with sand as per Clause 4.1 and other related clause of the Specification and as directed by the Engineer</v>
          </cell>
          <cell r="D69" t="str">
            <v>sqm</v>
          </cell>
          <cell r="E69">
            <v>127.78</v>
          </cell>
          <cell r="F69">
            <v>127.78</v>
          </cell>
          <cell r="G69">
            <v>152.43</v>
          </cell>
          <cell r="H69">
            <v>19477.505400000002</v>
          </cell>
          <cell r="I69">
            <v>135</v>
          </cell>
          <cell r="J69">
            <v>17250.3</v>
          </cell>
          <cell r="K69">
            <v>135</v>
          </cell>
          <cell r="L69">
            <v>17250.3</v>
          </cell>
        </row>
        <row r="70">
          <cell r="A70" t="str">
            <v>11.15.b</v>
          </cell>
          <cell r="B70" t="str">
            <v>2.28</v>
          </cell>
          <cell r="C70" t="str">
            <v>Brick on edge soling on sand bed and filling the joints with sand as per Clause 4.1 and other related clause of the Specification and as directed by the Engineer</v>
          </cell>
          <cell r="D70" t="str">
            <v>sqm</v>
          </cell>
          <cell r="E70">
            <v>85.25</v>
          </cell>
          <cell r="F70">
            <v>85.25</v>
          </cell>
          <cell r="G70">
            <v>288.08</v>
          </cell>
          <cell r="H70">
            <v>24558.82</v>
          </cell>
          <cell r="I70">
            <v>225</v>
          </cell>
          <cell r="J70">
            <v>19181.25</v>
          </cell>
          <cell r="K70">
            <v>225</v>
          </cell>
          <cell r="L70">
            <v>19181.25</v>
          </cell>
        </row>
        <row r="71">
          <cell r="A71">
            <v>11.16</v>
          </cell>
          <cell r="B71" t="str">
            <v>2.29</v>
          </cell>
          <cell r="C71" t="str">
            <v>Stone soling work on sand bed and filling with chips or spalls in voids as per clause 4.1 and other related clause of the Specification and as directed by the Engineer.</v>
          </cell>
          <cell r="D71" t="str">
            <v>cum</v>
          </cell>
          <cell r="E71">
            <v>305.45400000000001</v>
          </cell>
          <cell r="F71">
            <v>300.70400000000001</v>
          </cell>
          <cell r="G71">
            <v>1063.75</v>
          </cell>
          <cell r="H71">
            <v>319873.88</v>
          </cell>
          <cell r="I71">
            <v>450</v>
          </cell>
          <cell r="J71">
            <v>137454.30000000002</v>
          </cell>
          <cell r="K71">
            <v>450</v>
          </cell>
          <cell r="L71">
            <v>135316.80000000002</v>
          </cell>
        </row>
        <row r="72">
          <cell r="A72" t="str">
            <v>11.19.b</v>
          </cell>
          <cell r="B72" t="str">
            <v>2.30</v>
          </cell>
          <cell r="C72" t="str">
            <v>Brick bats filling and compaction work with sprinkling of water</v>
          </cell>
          <cell r="D72" t="str">
            <v>cum</v>
          </cell>
          <cell r="E72">
            <v>8.2949999999999999</v>
          </cell>
          <cell r="F72">
            <v>8.2949999999999999</v>
          </cell>
          <cell r="G72">
            <v>1018.27</v>
          </cell>
          <cell r="H72">
            <v>8446.549649999999</v>
          </cell>
          <cell r="I72">
            <v>450</v>
          </cell>
          <cell r="J72">
            <v>3732.75</v>
          </cell>
          <cell r="K72">
            <v>450</v>
          </cell>
          <cell r="L72">
            <v>3732.75</v>
          </cell>
        </row>
        <row r="73">
          <cell r="A73" t="str">
            <v>12.1.b</v>
          </cell>
          <cell r="B73" t="str">
            <v>2.31</v>
          </cell>
          <cell r="C73" t="str">
            <v>12.5 mm thick Cement sand plaster work of ratio 1:3 in wall and floor as in shown in drawing and as per Clause 4.1 and other related clause of the Specification and as directed by Engineer</v>
          </cell>
          <cell r="D73" t="str">
            <v>sqm</v>
          </cell>
          <cell r="E73">
            <v>2222.7800000000002</v>
          </cell>
          <cell r="F73">
            <v>2302.1500000000005</v>
          </cell>
          <cell r="G73">
            <v>105.98</v>
          </cell>
          <cell r="H73">
            <v>243981.85700000008</v>
          </cell>
          <cell r="I73">
            <v>81</v>
          </cell>
          <cell r="J73">
            <v>180045.18000000002</v>
          </cell>
          <cell r="K73">
            <v>81</v>
          </cell>
          <cell r="L73">
            <v>186474.15000000005</v>
          </cell>
        </row>
        <row r="74">
          <cell r="A74" t="str">
            <v>12.1.c</v>
          </cell>
          <cell r="B74" t="str">
            <v>2.32</v>
          </cell>
          <cell r="C74" t="str">
            <v>12.5 mm thick Cement sand plaster work of ratio 1:4 in wall and flooras shown in shown in drawing and as per Clause 4.1 and other related clause of the Specification and as directed by Engineer</v>
          </cell>
          <cell r="D74" t="str">
            <v>sqm</v>
          </cell>
          <cell r="E74">
            <v>56.426000000000002</v>
          </cell>
          <cell r="F74">
            <v>56.426000000000002</v>
          </cell>
          <cell r="G74">
            <v>100.32</v>
          </cell>
          <cell r="H74">
            <v>5660.6563200000001</v>
          </cell>
          <cell r="I74">
            <v>72</v>
          </cell>
          <cell r="J74">
            <v>4062.672</v>
          </cell>
          <cell r="K74">
            <v>72</v>
          </cell>
          <cell r="L74">
            <v>4062.672</v>
          </cell>
        </row>
        <row r="75">
          <cell r="A75" t="str">
            <v>12.1.d</v>
          </cell>
          <cell r="B75" t="str">
            <v>2.33</v>
          </cell>
          <cell r="C75" t="str">
            <v>12.5 mm thick Cement sand plaster work of ratio 1:6 in wall and floor as shown in shown in drawing and as per Clause 4.1 and other related clause of the Specification and as directed by Engineer</v>
          </cell>
          <cell r="D75" t="str">
            <v>sqm</v>
          </cell>
          <cell r="E75">
            <v>305.29399999999998</v>
          </cell>
          <cell r="F75">
            <v>305.29399999999998</v>
          </cell>
          <cell r="G75">
            <v>89.02</v>
          </cell>
          <cell r="H75">
            <v>27177.271879999997</v>
          </cell>
          <cell r="I75">
            <v>67.5</v>
          </cell>
          <cell r="J75">
            <v>20607.344999999998</v>
          </cell>
          <cell r="K75">
            <v>67.5</v>
          </cell>
          <cell r="L75">
            <v>20607.344999999998</v>
          </cell>
        </row>
        <row r="76">
          <cell r="A76" t="str">
            <v>12.4.b</v>
          </cell>
          <cell r="B76" t="str">
            <v>2.34</v>
          </cell>
          <cell r="C76" t="str">
            <v>20 mm thick Cement sand plaster work of ratio 1:4 in wall and floor as shown in shown in drawing and as per Clause 4.1 and other related clause of the Specification and as directed by Engineer</v>
          </cell>
          <cell r="D76" t="str">
            <v>sqm</v>
          </cell>
          <cell r="E76">
            <v>3.25</v>
          </cell>
          <cell r="F76">
            <v>3.25</v>
          </cell>
          <cell r="G76">
            <v>134.09</v>
          </cell>
          <cell r="H76">
            <v>435.79250000000002</v>
          </cell>
          <cell r="I76">
            <v>99</v>
          </cell>
          <cell r="J76">
            <v>321.75</v>
          </cell>
          <cell r="K76">
            <v>99</v>
          </cell>
          <cell r="L76">
            <v>321.75</v>
          </cell>
        </row>
        <row r="77">
          <cell r="A77" t="str">
            <v>13.3.c</v>
          </cell>
          <cell r="B77" t="str">
            <v>2.35</v>
          </cell>
          <cell r="C77" t="str">
            <v>Two coat distemper (approved color and quality) painting work plus(+) one coat base coat (primer) in wall and ceiling as per Clause 4.4 and other related Clause of the Specification and as directed by the Engineer</v>
          </cell>
          <cell r="D77" t="str">
            <v>sqm</v>
          </cell>
          <cell r="E77">
            <v>164.524</v>
          </cell>
          <cell r="F77">
            <v>164.524</v>
          </cell>
          <cell r="G77">
            <v>34.479999999999997</v>
          </cell>
          <cell r="H77">
            <v>5672.7875199999999</v>
          </cell>
          <cell r="I77">
            <v>40.5</v>
          </cell>
          <cell r="J77">
            <v>6663.2219999999998</v>
          </cell>
          <cell r="K77">
            <v>40.5</v>
          </cell>
          <cell r="L77">
            <v>6663.2219999999998</v>
          </cell>
        </row>
        <row r="78">
          <cell r="A78" t="str">
            <v>13.4.b</v>
          </cell>
          <cell r="B78" t="str">
            <v>2.36</v>
          </cell>
          <cell r="C78" t="str">
            <v>Two coat water proof cement (approved colour) painting work in wall and ceiling as per Clause 4.4 and other related Clause of the Specification and as directed by the Engineer</v>
          </cell>
          <cell r="D78" t="str">
            <v>sqm</v>
          </cell>
          <cell r="E78">
            <v>245.56299999999999</v>
          </cell>
          <cell r="F78">
            <v>245.56299999999999</v>
          </cell>
          <cell r="G78">
            <v>77.569999999999993</v>
          </cell>
          <cell r="H78">
            <v>19048.321909999999</v>
          </cell>
          <cell r="I78">
            <v>36</v>
          </cell>
          <cell r="J78">
            <v>8840.268</v>
          </cell>
          <cell r="K78">
            <v>36</v>
          </cell>
          <cell r="L78">
            <v>8840.268</v>
          </cell>
        </row>
        <row r="79">
          <cell r="A79" t="str">
            <v>13.5.c</v>
          </cell>
          <cell r="B79" t="str">
            <v>2.37</v>
          </cell>
          <cell r="C79" t="str">
            <v>Two coat enamel (approved colour) painting work plus(+) one coat primer in door as per Clause 4.4 and other related Clause of the Specification and as directed by the Engineer</v>
          </cell>
          <cell r="D79" t="str">
            <v>sqm</v>
          </cell>
          <cell r="E79">
            <v>12.285</v>
          </cell>
          <cell r="F79">
            <v>12.285</v>
          </cell>
          <cell r="G79">
            <v>109.56</v>
          </cell>
          <cell r="H79">
            <v>1345.9446</v>
          </cell>
          <cell r="I79">
            <v>72</v>
          </cell>
          <cell r="J79">
            <v>884.52</v>
          </cell>
          <cell r="K79">
            <v>72</v>
          </cell>
          <cell r="L79">
            <v>884.52</v>
          </cell>
        </row>
        <row r="80">
          <cell r="A80" t="str">
            <v>14.2.c</v>
          </cell>
          <cell r="B80" t="str">
            <v>2.38</v>
          </cell>
          <cell r="C80" t="str">
            <v>12.5mm thickCement pointing work in rubble masonry work in 1:3 cement sand mortar as per specification and as directed by Engineer</v>
          </cell>
          <cell r="D80" t="str">
            <v>sqm</v>
          </cell>
          <cell r="E80">
            <v>794.5</v>
          </cell>
          <cell r="F80">
            <v>794.5</v>
          </cell>
          <cell r="G80">
            <v>70.38</v>
          </cell>
          <cell r="H80">
            <v>55916.909999999996</v>
          </cell>
          <cell r="I80">
            <v>45</v>
          </cell>
          <cell r="J80">
            <v>35752.5</v>
          </cell>
          <cell r="K80">
            <v>45</v>
          </cell>
          <cell r="L80">
            <v>35752.5</v>
          </cell>
        </row>
        <row r="81">
          <cell r="A81">
            <v>14.6</v>
          </cell>
          <cell r="B81" t="str">
            <v>2.39</v>
          </cell>
          <cell r="C81" t="str">
            <v>3mm Punning work in cement mortar(1:1) as per Clause 4.1 and other related clause of the Specification and as directed by the Engineer</v>
          </cell>
          <cell r="D81" t="str">
            <v>sqm</v>
          </cell>
          <cell r="E81">
            <v>101.735</v>
          </cell>
          <cell r="F81">
            <v>101.735</v>
          </cell>
          <cell r="G81">
            <v>65.42</v>
          </cell>
          <cell r="H81">
            <v>6655.5037000000002</v>
          </cell>
          <cell r="I81">
            <v>45</v>
          </cell>
          <cell r="J81">
            <v>4578.0749999999998</v>
          </cell>
          <cell r="K81">
            <v>45</v>
          </cell>
          <cell r="L81">
            <v>4578.0749999999998</v>
          </cell>
        </row>
        <row r="82">
          <cell r="B82">
            <v>3</v>
          </cell>
          <cell r="C82" t="str">
            <v>Supply, pipe laying, jointing with necessary accessories, fittings with installation pipe fittings works of various type in different diameter as Clause 3, 5, 6 and other related clause of the Specification, manufacturer's instruction and as directed by t</v>
          </cell>
          <cell r="H82">
            <v>11855215.549999999</v>
          </cell>
          <cell r="J82">
            <v>11986921.800000001</v>
          </cell>
          <cell r="L82">
            <v>11986921.800000001</v>
          </cell>
        </row>
        <row r="83">
          <cell r="A83" t="str">
            <v>17.2.a.4</v>
          </cell>
          <cell r="B83" t="str">
            <v>3.1</v>
          </cell>
          <cell r="C83" t="str">
            <v>HDPE - 40/6 (dia/kgf/cm2). HDPE pipe including all HDPE fittings required for pipeline and valve chamber</v>
          </cell>
          <cell r="D83" t="str">
            <v>m</v>
          </cell>
          <cell r="E83">
            <v>4631</v>
          </cell>
          <cell r="F83">
            <v>4631</v>
          </cell>
          <cell r="G83">
            <v>48.29</v>
          </cell>
          <cell r="H83">
            <v>223630.99</v>
          </cell>
          <cell r="I83">
            <v>50.4</v>
          </cell>
          <cell r="J83">
            <v>233402.4</v>
          </cell>
          <cell r="K83">
            <v>50.4</v>
          </cell>
          <cell r="L83">
            <v>233402.4</v>
          </cell>
        </row>
        <row r="84">
          <cell r="A84" t="str">
            <v>17.2.a.5</v>
          </cell>
          <cell r="B84" t="str">
            <v>3.2</v>
          </cell>
          <cell r="C84" t="str">
            <v xml:space="preserve">HDPE - 50/6 (dia/kgf/cm2) pipe including all HDPE fittings required for pipeline and valve chamber </v>
          </cell>
          <cell r="D84" t="str">
            <v>m</v>
          </cell>
          <cell r="E84">
            <v>6789</v>
          </cell>
          <cell r="F84">
            <v>6789</v>
          </cell>
          <cell r="G84">
            <v>74.3</v>
          </cell>
          <cell r="H84">
            <v>504422.69999999995</v>
          </cell>
          <cell r="I84">
            <v>77.400000000000006</v>
          </cell>
          <cell r="J84">
            <v>525468.60000000009</v>
          </cell>
          <cell r="K84">
            <v>77.400000000000006</v>
          </cell>
          <cell r="L84">
            <v>525468.60000000009</v>
          </cell>
        </row>
        <row r="85">
          <cell r="A85" t="str">
            <v>17.2.b.1</v>
          </cell>
          <cell r="B85" t="str">
            <v>3.3</v>
          </cell>
          <cell r="C85" t="str">
            <v>HDPE - 63/4 (dia/kgf/cm2) pipe including all HDPE fittings required for pipeline and valve chamber</v>
          </cell>
          <cell r="D85" t="str">
            <v>m</v>
          </cell>
          <cell r="E85">
            <v>3743</v>
          </cell>
          <cell r="F85">
            <v>3743</v>
          </cell>
          <cell r="G85">
            <v>91.79</v>
          </cell>
          <cell r="H85">
            <v>343569.97000000003</v>
          </cell>
          <cell r="I85">
            <v>84.6</v>
          </cell>
          <cell r="J85">
            <v>316657.8</v>
          </cell>
          <cell r="K85">
            <v>84.6</v>
          </cell>
          <cell r="L85">
            <v>316657.8</v>
          </cell>
        </row>
        <row r="86">
          <cell r="A86" t="str">
            <v>17.2.b.2</v>
          </cell>
          <cell r="B86" t="str">
            <v>3.4</v>
          </cell>
          <cell r="C86" t="str">
            <v xml:space="preserve">HDPE - 75/4 (dia/kgf/cm2) pipe including all HDPE fittings required for pipeline and valve chamber </v>
          </cell>
          <cell r="D86" t="str">
            <v>m</v>
          </cell>
          <cell r="E86">
            <v>3344</v>
          </cell>
          <cell r="F86">
            <v>3344</v>
          </cell>
          <cell r="G86">
            <v>126.87</v>
          </cell>
          <cell r="H86">
            <v>424253.28</v>
          </cell>
          <cell r="I86">
            <v>121.5</v>
          </cell>
          <cell r="J86">
            <v>406296</v>
          </cell>
          <cell r="K86">
            <v>121.5</v>
          </cell>
          <cell r="L86">
            <v>406296</v>
          </cell>
        </row>
        <row r="87">
          <cell r="A87" t="str">
            <v>17.2.b.3</v>
          </cell>
          <cell r="B87" t="str">
            <v>3.5</v>
          </cell>
          <cell r="C87" t="str">
            <v xml:space="preserve">HDPE - 90/4 (dia/kgf/cm2) pipe including all HDPE fittings required for pipeline and valve chamber </v>
          </cell>
          <cell r="D87" t="str">
            <v>m</v>
          </cell>
          <cell r="E87">
            <v>1579</v>
          </cell>
          <cell r="F87">
            <v>1579</v>
          </cell>
          <cell r="G87">
            <v>178.4</v>
          </cell>
          <cell r="H87">
            <v>281693.60000000003</v>
          </cell>
          <cell r="I87">
            <v>175.5</v>
          </cell>
          <cell r="J87">
            <v>277114.5</v>
          </cell>
          <cell r="K87">
            <v>175.5</v>
          </cell>
          <cell r="L87">
            <v>277114.5</v>
          </cell>
        </row>
        <row r="88">
          <cell r="A88" t="str">
            <v>17.2.b.4</v>
          </cell>
          <cell r="B88" t="str">
            <v>3.6</v>
          </cell>
          <cell r="C88" t="str">
            <v>HDPE - 110/4 (dia/kgf/cm2) pipe including all HDPE fittings required for pipeline and valve chamber</v>
          </cell>
          <cell r="D88" t="str">
            <v>m</v>
          </cell>
          <cell r="E88">
            <v>2135</v>
          </cell>
          <cell r="F88">
            <v>2135</v>
          </cell>
          <cell r="G88">
            <v>250.07</v>
          </cell>
          <cell r="H88">
            <v>533899.44999999995</v>
          </cell>
          <cell r="I88">
            <v>247.5</v>
          </cell>
          <cell r="J88">
            <v>528412.5</v>
          </cell>
          <cell r="K88">
            <v>247.5</v>
          </cell>
          <cell r="L88">
            <v>528412.5</v>
          </cell>
        </row>
        <row r="89">
          <cell r="A89" t="str">
            <v>17.2.b.5</v>
          </cell>
          <cell r="B89" t="str">
            <v>3.7</v>
          </cell>
          <cell r="C89" t="str">
            <v>HDPE - 125/4 (dia/kgf/cm2) pipe including all HDPE fittings required for pipeline and valve chamber</v>
          </cell>
          <cell r="D89" t="str">
            <v>m</v>
          </cell>
          <cell r="E89">
            <v>1552</v>
          </cell>
          <cell r="F89">
            <v>1552</v>
          </cell>
          <cell r="G89">
            <v>329.46</v>
          </cell>
          <cell r="H89">
            <v>511321.92</v>
          </cell>
          <cell r="I89">
            <v>333</v>
          </cell>
          <cell r="J89">
            <v>516816</v>
          </cell>
          <cell r="K89">
            <v>333</v>
          </cell>
          <cell r="L89">
            <v>516816</v>
          </cell>
        </row>
        <row r="90">
          <cell r="A90" t="str">
            <v>17.2.b.6</v>
          </cell>
          <cell r="B90" t="str">
            <v>3.8</v>
          </cell>
          <cell r="C90" t="str">
            <v xml:space="preserve">HDPE - 140/4 (dia/kgf/cm2) pipe including all HDPE fittings required for pipeline and valve chamber </v>
          </cell>
          <cell r="D90" t="str">
            <v>m</v>
          </cell>
          <cell r="E90">
            <v>4207</v>
          </cell>
          <cell r="F90">
            <v>4207</v>
          </cell>
          <cell r="G90">
            <v>419.26</v>
          </cell>
          <cell r="H90">
            <v>1763826.82</v>
          </cell>
          <cell r="I90">
            <v>418.5</v>
          </cell>
          <cell r="J90">
            <v>1760629.5</v>
          </cell>
          <cell r="K90">
            <v>418.5</v>
          </cell>
          <cell r="L90">
            <v>1760629.5</v>
          </cell>
        </row>
        <row r="91">
          <cell r="A91" t="str">
            <v>17.2.b.7</v>
          </cell>
          <cell r="B91" t="str">
            <v>3.9</v>
          </cell>
          <cell r="C91" t="str">
            <v xml:space="preserve">HDPE - 160/4 (dia/kgf/cm2) pipe including all HDPE fittings required for pipeline and valve chamber </v>
          </cell>
          <cell r="D91" t="str">
            <v>m</v>
          </cell>
          <cell r="E91">
            <v>4953</v>
          </cell>
          <cell r="F91">
            <v>4953</v>
          </cell>
          <cell r="G91">
            <v>537.4</v>
          </cell>
          <cell r="H91">
            <v>2661742.1999999997</v>
          </cell>
          <cell r="I91">
            <v>549</v>
          </cell>
          <cell r="J91">
            <v>2719197</v>
          </cell>
          <cell r="K91">
            <v>549</v>
          </cell>
          <cell r="L91">
            <v>2719197</v>
          </cell>
        </row>
        <row r="92">
          <cell r="A92" t="str">
            <v>17.2.b.8</v>
          </cell>
          <cell r="B92" t="str">
            <v>3.10</v>
          </cell>
          <cell r="C92" t="str">
            <v>HDPE -180/4 (dia/kgf/cm2) pipe including all HDPE fittings required for pipeline and valve chamber</v>
          </cell>
          <cell r="D92" t="str">
            <v>m</v>
          </cell>
          <cell r="E92">
            <v>1767</v>
          </cell>
          <cell r="F92">
            <v>1767</v>
          </cell>
          <cell r="G92">
            <v>671.39</v>
          </cell>
          <cell r="H92">
            <v>1186346.1299999999</v>
          </cell>
          <cell r="I92">
            <v>652.5</v>
          </cell>
          <cell r="J92">
            <v>1152967.5</v>
          </cell>
          <cell r="K92">
            <v>652.5</v>
          </cell>
          <cell r="L92">
            <v>1152967.5</v>
          </cell>
        </row>
        <row r="93">
          <cell r="A93" t="str">
            <v>17.2.b.9</v>
          </cell>
          <cell r="B93" t="str">
            <v>3.11</v>
          </cell>
          <cell r="C93" t="str">
            <v xml:space="preserve">HDPE - 200/4 (dia/kgf/cm2) pipe including all HDPE fittings required for pipeline and valve chamber </v>
          </cell>
          <cell r="D93" t="str">
            <v>m</v>
          </cell>
          <cell r="E93">
            <v>569</v>
          </cell>
          <cell r="F93">
            <v>569</v>
          </cell>
          <cell r="G93">
            <v>824.22</v>
          </cell>
          <cell r="H93">
            <v>468981.18</v>
          </cell>
          <cell r="I93">
            <v>855</v>
          </cell>
          <cell r="J93">
            <v>486495</v>
          </cell>
          <cell r="K93">
            <v>855</v>
          </cell>
          <cell r="L93">
            <v>486495</v>
          </cell>
        </row>
        <row r="94">
          <cell r="A94" t="str">
            <v>17.2.b.11</v>
          </cell>
          <cell r="B94" t="str">
            <v>3.12</v>
          </cell>
          <cell r="C94" t="str">
            <v xml:space="preserve">HDPE - 250/4 (dia/kgf/cm2) pipe including all HDPE fittings required for pipeline and valve chamber </v>
          </cell>
          <cell r="D94" t="str">
            <v>m</v>
          </cell>
          <cell r="E94">
            <v>1260</v>
          </cell>
          <cell r="F94">
            <v>1260</v>
          </cell>
          <cell r="G94">
            <v>1270.9100000000001</v>
          </cell>
          <cell r="H94">
            <v>1601346.6</v>
          </cell>
          <cell r="I94">
            <v>1327.5</v>
          </cell>
          <cell r="J94">
            <v>1672650</v>
          </cell>
          <cell r="K94">
            <v>1327.5</v>
          </cell>
          <cell r="L94">
            <v>1672650</v>
          </cell>
        </row>
        <row r="95">
          <cell r="A95" t="str">
            <v>17.2.b.13</v>
          </cell>
          <cell r="B95" t="str">
            <v>3.13</v>
          </cell>
          <cell r="C95" t="str">
            <v>HDPE - 315/4 (dia/kgf/cm2) pipe including all HDPE fittings required for pipeline and valve chamber</v>
          </cell>
          <cell r="D95" t="str">
            <v>m</v>
          </cell>
          <cell r="E95">
            <v>500</v>
          </cell>
          <cell r="F95">
            <v>500</v>
          </cell>
          <cell r="G95">
            <v>1991.81</v>
          </cell>
          <cell r="H95">
            <v>995905</v>
          </cell>
          <cell r="I95">
            <v>2092.5</v>
          </cell>
          <cell r="J95">
            <v>1046250</v>
          </cell>
          <cell r="K95">
            <v>2092.5</v>
          </cell>
          <cell r="L95">
            <v>1046250</v>
          </cell>
        </row>
        <row r="96">
          <cell r="A96" t="str">
            <v>17.4.a.1.1.a</v>
          </cell>
          <cell r="B96" t="str">
            <v>3.14</v>
          </cell>
          <cell r="C96" t="str">
            <v>13mm dia. GI pipe laying works (with pipe and fittings)</v>
          </cell>
          <cell r="D96" t="str">
            <v>m</v>
          </cell>
          <cell r="E96">
            <v>29</v>
          </cell>
          <cell r="F96">
            <v>29</v>
          </cell>
          <cell r="G96">
            <v>100.35</v>
          </cell>
          <cell r="H96">
            <v>2910.1499999999996</v>
          </cell>
          <cell r="I96">
            <v>135</v>
          </cell>
          <cell r="J96">
            <v>3915</v>
          </cell>
          <cell r="K96">
            <v>135</v>
          </cell>
          <cell r="L96">
            <v>3915</v>
          </cell>
        </row>
        <row r="97">
          <cell r="A97" t="str">
            <v>17.4.a.1.2.a</v>
          </cell>
          <cell r="B97" t="str">
            <v>3.15</v>
          </cell>
          <cell r="C97" t="str">
            <v>20mm dia. GI pipe laying works (with Pipe and fittings)</v>
          </cell>
          <cell r="D97" t="str">
            <v>m</v>
          </cell>
          <cell r="E97">
            <v>20</v>
          </cell>
          <cell r="F97">
            <v>20</v>
          </cell>
          <cell r="G97">
            <v>126.86</v>
          </cell>
          <cell r="H97">
            <v>2537.1999999999998</v>
          </cell>
          <cell r="I97">
            <v>180</v>
          </cell>
          <cell r="J97">
            <v>3600</v>
          </cell>
          <cell r="K97">
            <v>180</v>
          </cell>
          <cell r="L97">
            <v>3600</v>
          </cell>
        </row>
        <row r="98">
          <cell r="A98" t="str">
            <v>17.4.a.2.1.a</v>
          </cell>
          <cell r="B98" t="str">
            <v>3.16</v>
          </cell>
          <cell r="C98" t="str">
            <v>25mm dia. GI pipe laying works (with Pipe and fittings)</v>
          </cell>
          <cell r="D98" t="str">
            <v>m</v>
          </cell>
          <cell r="E98">
            <v>4</v>
          </cell>
          <cell r="F98">
            <v>4</v>
          </cell>
          <cell r="G98">
            <v>191.94</v>
          </cell>
          <cell r="H98">
            <v>767.76</v>
          </cell>
          <cell r="I98">
            <v>225</v>
          </cell>
          <cell r="J98">
            <v>900</v>
          </cell>
          <cell r="K98">
            <v>225</v>
          </cell>
          <cell r="L98">
            <v>900</v>
          </cell>
        </row>
        <row r="99">
          <cell r="A99" t="str">
            <v>17.4.a.6.1</v>
          </cell>
          <cell r="B99" t="str">
            <v>3.17</v>
          </cell>
          <cell r="C99" t="str">
            <v>GI pipes 150 (Medium 'B')( job in overhead tank works)</v>
          </cell>
          <cell r="D99" t="str">
            <v>m</v>
          </cell>
          <cell r="E99">
            <v>30</v>
          </cell>
          <cell r="F99">
            <v>30</v>
          </cell>
          <cell r="G99">
            <v>1026.56</v>
          </cell>
          <cell r="H99">
            <v>30796.799999999999</v>
          </cell>
          <cell r="I99">
            <v>1125</v>
          </cell>
          <cell r="J99">
            <v>33750</v>
          </cell>
          <cell r="K99">
            <v>1125</v>
          </cell>
          <cell r="L99">
            <v>33750</v>
          </cell>
        </row>
        <row r="100">
          <cell r="A100">
            <v>18.399999999999999</v>
          </cell>
          <cell r="B100" t="str">
            <v>3.18</v>
          </cell>
          <cell r="C100" t="str">
            <v>DI pipes 200 dia (work in overhead tank)</v>
          </cell>
          <cell r="D100" t="str">
            <v>m</v>
          </cell>
          <cell r="E100">
            <v>70</v>
          </cell>
          <cell r="F100">
            <v>70</v>
          </cell>
          <cell r="G100">
            <v>2722.5</v>
          </cell>
          <cell r="H100">
            <v>190575</v>
          </cell>
          <cell r="I100">
            <v>2520</v>
          </cell>
          <cell r="J100">
            <v>176400</v>
          </cell>
          <cell r="K100">
            <v>2520</v>
          </cell>
          <cell r="L100">
            <v>176400</v>
          </cell>
        </row>
        <row r="101">
          <cell r="A101">
            <v>18.5</v>
          </cell>
          <cell r="B101" t="str">
            <v>3.19</v>
          </cell>
          <cell r="C101" t="str">
            <v>DI pipes 250 dia (work in overhead tank)</v>
          </cell>
          <cell r="D101" t="str">
            <v>m</v>
          </cell>
          <cell r="E101">
            <v>35</v>
          </cell>
          <cell r="F101">
            <v>35</v>
          </cell>
          <cell r="G101">
            <v>3619.68</v>
          </cell>
          <cell r="H101">
            <v>126688.79999999999</v>
          </cell>
          <cell r="I101">
            <v>3600</v>
          </cell>
          <cell r="J101">
            <v>126000</v>
          </cell>
          <cell r="K101">
            <v>3600</v>
          </cell>
          <cell r="L101">
            <v>126000</v>
          </cell>
        </row>
        <row r="102">
          <cell r="B102">
            <v>4</v>
          </cell>
          <cell r="C102" t="str">
            <v>Electrical Works</v>
          </cell>
          <cell r="H102">
            <v>38133</v>
          </cell>
          <cell r="J102">
            <v>28768.5</v>
          </cell>
          <cell r="L102">
            <v>28768.5</v>
          </cell>
        </row>
        <row r="103">
          <cell r="A103" t="str">
            <v>E-2</v>
          </cell>
          <cell r="B103" t="str">
            <v>4.1</v>
          </cell>
          <cell r="C103" t="str">
            <v xml:space="preserve">Supply, installation and commissioning  of Main Distribution Board (MDB) wall mounting concealed type, dust and vermin proof made of 16 SWG mild steel sheet cubical with double cover covering the MCB with the locking arrangement as per drawing and as per </v>
          </cell>
          <cell r="D103" t="str">
            <v>Job</v>
          </cell>
          <cell r="E103">
            <v>1</v>
          </cell>
          <cell r="F103">
            <v>1</v>
          </cell>
          <cell r="G103">
            <v>3936</v>
          </cell>
          <cell r="H103">
            <v>3936</v>
          </cell>
          <cell r="I103">
            <v>3150</v>
          </cell>
          <cell r="J103">
            <v>3150</v>
          </cell>
          <cell r="K103">
            <v>3150</v>
          </cell>
          <cell r="L103">
            <v>3150</v>
          </cell>
        </row>
        <row r="104">
          <cell r="A104" t="str">
            <v>E-3</v>
          </cell>
          <cell r="B104" t="str">
            <v>4.2</v>
          </cell>
          <cell r="C104" t="str">
            <v>Supply and installation of light point wiring from DB tovarious points with2 nos of 3/22 PVC insulated copper wirethrough 20 mm internal dia HDPEconduit concealed viajunction box as per drawing and as per Clause 4.6 and other related clause of the Specifi</v>
          </cell>
          <cell r="D104" t="str">
            <v>No</v>
          </cell>
          <cell r="E104">
            <v>21</v>
          </cell>
          <cell r="F104">
            <v>21</v>
          </cell>
          <cell r="G104">
            <v>426</v>
          </cell>
          <cell r="H104">
            <v>8946</v>
          </cell>
          <cell r="I104">
            <v>337.5</v>
          </cell>
          <cell r="J104">
            <v>7087.5</v>
          </cell>
          <cell r="K104">
            <v>337.5</v>
          </cell>
          <cell r="L104">
            <v>7087.5</v>
          </cell>
        </row>
        <row r="105">
          <cell r="A105" t="str">
            <v>E-4</v>
          </cell>
          <cell r="B105" t="str">
            <v>4.3</v>
          </cell>
          <cell r="C105" t="str">
            <v>Supply and installation of  3 pin (15 A) socket point wiringwith2 nos of7/22 + 1no of 1/18 pvc insulated copper wiresthrough 20 mm internal diaHDPE conduit concealed from SDB to various points as per drawing ands per clause 4.6 and other related clause</v>
          </cell>
          <cell r="D105" t="str">
            <v>No</v>
          </cell>
          <cell r="E105">
            <v>11</v>
          </cell>
          <cell r="F105">
            <v>11</v>
          </cell>
          <cell r="G105">
            <v>610</v>
          </cell>
          <cell r="H105">
            <v>6710</v>
          </cell>
          <cell r="I105">
            <v>405</v>
          </cell>
          <cell r="J105">
            <v>4455</v>
          </cell>
          <cell r="K105">
            <v>405</v>
          </cell>
          <cell r="L105">
            <v>4455</v>
          </cell>
        </row>
        <row r="106">
          <cell r="A106" t="str">
            <v>E-5</v>
          </cell>
          <cell r="B106" t="str">
            <v>4.4</v>
          </cell>
          <cell r="C106" t="str">
            <v>Supply and installation of  2 pin ( 5 A) socket point wiring with 2 Nos of 3/20 pvc insulated copper wires through 20 mm internal dia HDPE conduit concealed from SDB to various points as per drawing and as per Clause 4.6 and other related clause of the Sp</v>
          </cell>
          <cell r="D106" t="str">
            <v>No</v>
          </cell>
          <cell r="E106">
            <v>2</v>
          </cell>
          <cell r="F106">
            <v>2</v>
          </cell>
          <cell r="G106">
            <v>476</v>
          </cell>
          <cell r="H106">
            <v>952</v>
          </cell>
          <cell r="I106">
            <v>360</v>
          </cell>
          <cell r="J106">
            <v>720</v>
          </cell>
          <cell r="K106">
            <v>360</v>
          </cell>
          <cell r="L106">
            <v>720</v>
          </cell>
        </row>
        <row r="107">
          <cell r="A107" t="str">
            <v>E-6</v>
          </cell>
          <cell r="B107" t="str">
            <v>4.5</v>
          </cell>
          <cell r="C107" t="str">
            <v>Supply and installation of 9'' sweep  exhaust fan (transair / CG) including GI sheet boxing as per drawing, as per Clause 4.6 and other related clause of the Specification and as directed by the Engineer</v>
          </cell>
          <cell r="D107" t="str">
            <v>No</v>
          </cell>
          <cell r="E107">
            <v>2</v>
          </cell>
          <cell r="F107">
            <v>2</v>
          </cell>
          <cell r="G107">
            <v>2447</v>
          </cell>
          <cell r="H107">
            <v>4894</v>
          </cell>
          <cell r="I107">
            <v>1980</v>
          </cell>
          <cell r="J107">
            <v>3960</v>
          </cell>
          <cell r="K107">
            <v>1980</v>
          </cell>
          <cell r="L107">
            <v>3960</v>
          </cell>
        </row>
        <row r="108">
          <cell r="A108" t="str">
            <v>E-7</v>
          </cell>
          <cell r="B108" t="str">
            <v>4.6</v>
          </cell>
          <cell r="C108" t="str">
            <v>Supply and installation of 42'' sweep  ceiling fan (CG or equivalent) in including GI sheet boxing as per drawing, as per Clause 4.6 and other related clause of the Specification and as directed by the Engineer</v>
          </cell>
          <cell r="D108" t="str">
            <v>No</v>
          </cell>
          <cell r="E108">
            <v>2</v>
          </cell>
          <cell r="F108">
            <v>2</v>
          </cell>
          <cell r="G108">
            <v>2447</v>
          </cell>
          <cell r="H108">
            <v>4894</v>
          </cell>
          <cell r="I108">
            <v>1980</v>
          </cell>
          <cell r="J108">
            <v>3960</v>
          </cell>
          <cell r="K108">
            <v>1980</v>
          </cell>
          <cell r="L108">
            <v>3960</v>
          </cell>
        </row>
        <row r="109">
          <cell r="A109" t="str">
            <v>E-8</v>
          </cell>
          <cell r="B109" t="str">
            <v>4.7</v>
          </cell>
          <cell r="C109" t="str">
            <v>Supply and installation of earth electrode made of 30cm x 30cm x 3mmcopper plate including 8 SWG bare copper wire connection to DB's. as per Clause 4.6 and other related clause of the Specification and as directed by the Engineer</v>
          </cell>
          <cell r="D109" t="str">
            <v>No</v>
          </cell>
          <cell r="E109">
            <v>1</v>
          </cell>
          <cell r="F109">
            <v>1</v>
          </cell>
          <cell r="G109">
            <v>6758</v>
          </cell>
          <cell r="H109">
            <v>6758</v>
          </cell>
          <cell r="I109">
            <v>4680</v>
          </cell>
          <cell r="J109">
            <v>4680</v>
          </cell>
          <cell r="K109">
            <v>4680</v>
          </cell>
          <cell r="L109">
            <v>4680</v>
          </cell>
        </row>
        <row r="110">
          <cell r="A110" t="str">
            <v>E-9</v>
          </cell>
          <cell r="B110" t="str">
            <v>4.8</v>
          </cell>
          <cell r="C110" t="str">
            <v>Chiseling, laying conduits cables the main line distribution from MDB to Floor DBs with 4 x 7/16 size cable in 30 mm HDPE conduit as per Clause 4.6 and other related clause of the specification and as directed by the Engineer.</v>
          </cell>
          <cell r="D110" t="str">
            <v>Line</v>
          </cell>
          <cell r="E110">
            <v>7</v>
          </cell>
          <cell r="F110">
            <v>7</v>
          </cell>
          <cell r="G110">
            <v>149</v>
          </cell>
          <cell r="H110">
            <v>1043</v>
          </cell>
          <cell r="I110">
            <v>108</v>
          </cell>
          <cell r="J110">
            <v>756</v>
          </cell>
          <cell r="K110">
            <v>108</v>
          </cell>
          <cell r="L110">
            <v>756</v>
          </cell>
        </row>
        <row r="111">
          <cell r="B111">
            <v>5</v>
          </cell>
          <cell r="C111" t="str">
            <v>Furniture Supply Work</v>
          </cell>
          <cell r="H111">
            <v>12000</v>
          </cell>
          <cell r="J111">
            <v>10800</v>
          </cell>
          <cell r="L111">
            <v>10800</v>
          </cell>
        </row>
        <row r="112">
          <cell r="A112" t="str">
            <v>F-1</v>
          </cell>
          <cell r="B112" t="str">
            <v>5.1</v>
          </cell>
          <cell r="C112" t="str">
            <v>MS rack (1.8m x 0.375m x 2.025m size with four compartment), Made of 25x38mm MS angle and 3x18mm MS folded Strip 16 gauge with metal polish as directed by the Engineer all complete job</v>
          </cell>
          <cell r="D112" t="str">
            <v>No</v>
          </cell>
          <cell r="E112">
            <v>1</v>
          </cell>
          <cell r="F112">
            <v>1</v>
          </cell>
          <cell r="G112">
            <v>3000</v>
          </cell>
          <cell r="H112">
            <v>3000</v>
          </cell>
          <cell r="I112">
            <v>2700</v>
          </cell>
          <cell r="J112">
            <v>2700</v>
          </cell>
          <cell r="K112">
            <v>2700</v>
          </cell>
          <cell r="L112">
            <v>2700</v>
          </cell>
        </row>
        <row r="113">
          <cell r="A113" t="str">
            <v>F-2</v>
          </cell>
          <cell r="B113" t="str">
            <v>5.2</v>
          </cell>
          <cell r="C113" t="str">
            <v>MS rack ( 2.025m x 0.45m x 0.90m size with four compartment), Made of 25x38mm MS angle and 3x18mm MS folded Strip 16 gauge with metal polish as directed by the Engineer all complete job</v>
          </cell>
          <cell r="D113" t="str">
            <v>No</v>
          </cell>
          <cell r="E113">
            <v>3</v>
          </cell>
          <cell r="F113">
            <v>3</v>
          </cell>
          <cell r="G113">
            <v>3000</v>
          </cell>
          <cell r="H113">
            <v>9000</v>
          </cell>
          <cell r="I113">
            <v>2700</v>
          </cell>
          <cell r="J113">
            <v>8100</v>
          </cell>
          <cell r="K113">
            <v>2700</v>
          </cell>
          <cell r="L113">
            <v>8100</v>
          </cell>
        </row>
        <row r="114">
          <cell r="B114">
            <v>6</v>
          </cell>
          <cell r="C114" t="str">
            <v>Miscellaneous Work</v>
          </cell>
          <cell r="H114">
            <v>2760105.8252799995</v>
          </cell>
          <cell r="J114">
            <v>2197572.0750000002</v>
          </cell>
          <cell r="L114">
            <v>2197572.0750000002</v>
          </cell>
        </row>
        <row r="115">
          <cell r="A115" t="str">
            <v>M-1</v>
          </cell>
          <cell r="B115" t="str">
            <v>6.1</v>
          </cell>
          <cell r="C115" t="str">
            <v>Supply, Fabrication and installment of  2.3m high Angle post (MS 50x50x4mm) for barbed wire fencing all complete with foundation as per drawing and as directed by the Engineer</v>
          </cell>
          <cell r="D115" t="str">
            <v>No</v>
          </cell>
          <cell r="E115">
            <v>134</v>
          </cell>
          <cell r="F115">
            <v>134</v>
          </cell>
          <cell r="G115">
            <v>335.4</v>
          </cell>
          <cell r="H115">
            <v>44943.6</v>
          </cell>
          <cell r="I115">
            <v>441</v>
          </cell>
          <cell r="J115">
            <v>59094</v>
          </cell>
          <cell r="K115">
            <v>441</v>
          </cell>
          <cell r="L115">
            <v>59094</v>
          </cell>
        </row>
        <row r="116">
          <cell r="A116" t="str">
            <v>M-2</v>
          </cell>
          <cell r="B116" t="str">
            <v>6.2</v>
          </cell>
          <cell r="C116" t="str">
            <v xml:space="preserve">Fabrication , supply and installation of ready made MS gate (4.0 x 1.45m) of MS equal angle 50 x 50 x6mm angle and 40x40x6 diagonal ties with MS plate 20 gauge </v>
          </cell>
          <cell r="D116" t="str">
            <v>set</v>
          </cell>
          <cell r="E116">
            <v>1</v>
          </cell>
          <cell r="F116">
            <v>1</v>
          </cell>
          <cell r="G116">
            <v>3109.32</v>
          </cell>
          <cell r="H116">
            <v>3109.32</v>
          </cell>
          <cell r="I116">
            <v>2700</v>
          </cell>
          <cell r="J116">
            <v>2700</v>
          </cell>
          <cell r="K116">
            <v>2700</v>
          </cell>
          <cell r="L116">
            <v>2700</v>
          </cell>
        </row>
        <row r="117">
          <cell r="A117" t="str">
            <v>M-3</v>
          </cell>
          <cell r="B117" t="str">
            <v>6.3</v>
          </cell>
          <cell r="C117" t="str">
            <v>Supply, fabrication and installation of MS plate grill (20mm x 4mm) in window and ventilation in including two coat of aluminums paint as directed by the Engineer</v>
          </cell>
          <cell r="D117" t="str">
            <v>Kg.</v>
          </cell>
          <cell r="E117">
            <v>14.41</v>
          </cell>
          <cell r="F117">
            <v>14.41</v>
          </cell>
          <cell r="G117">
            <v>74.75</v>
          </cell>
          <cell r="H117">
            <v>1077.1475</v>
          </cell>
          <cell r="I117">
            <v>67.5</v>
          </cell>
          <cell r="J117">
            <v>972.67499999999995</v>
          </cell>
          <cell r="K117">
            <v>67.5</v>
          </cell>
          <cell r="L117">
            <v>972.67499999999995</v>
          </cell>
        </row>
        <row r="118">
          <cell r="A118" t="str">
            <v>M-7</v>
          </cell>
          <cell r="B118" t="str">
            <v>6.4</v>
          </cell>
          <cell r="C118" t="str">
            <v>Supply and installation of 20mm Gate Valve with fitting as per drawing, clause 9 and other related clause in specification and as directed by the Engineer</v>
          </cell>
          <cell r="D118" t="str">
            <v>Nos.</v>
          </cell>
          <cell r="E118">
            <v>2</v>
          </cell>
          <cell r="F118">
            <v>2</v>
          </cell>
          <cell r="G118">
            <v>250</v>
          </cell>
          <cell r="H118">
            <v>500</v>
          </cell>
          <cell r="I118">
            <v>225</v>
          </cell>
          <cell r="J118">
            <v>450</v>
          </cell>
          <cell r="K118">
            <v>225</v>
          </cell>
          <cell r="L118">
            <v>450</v>
          </cell>
        </row>
        <row r="119">
          <cell r="A119" t="str">
            <v>M-7-1</v>
          </cell>
          <cell r="B119" t="str">
            <v>6.5</v>
          </cell>
          <cell r="C119" t="str">
            <v>Supply and installation of 25mm Gate Valve with necessary fittings as per clause 9 and other related clause in specification and as directed by the Engineer</v>
          </cell>
          <cell r="D119" t="str">
            <v>Nos.</v>
          </cell>
          <cell r="E119">
            <v>1</v>
          </cell>
          <cell r="F119">
            <v>1</v>
          </cell>
          <cell r="G119">
            <v>400</v>
          </cell>
          <cell r="H119">
            <v>400</v>
          </cell>
          <cell r="I119">
            <v>360</v>
          </cell>
          <cell r="J119">
            <v>360</v>
          </cell>
          <cell r="K119">
            <v>360</v>
          </cell>
          <cell r="L119">
            <v>360</v>
          </cell>
        </row>
        <row r="120">
          <cell r="A120" t="str">
            <v>M-8</v>
          </cell>
          <cell r="B120" t="str">
            <v>6.6</v>
          </cell>
          <cell r="C120" t="str">
            <v>Supply and installation of Chrome Plate (CP) 15mm taps as drawing, as per clause 4.3 and other related clause of the Specificationand and as directed by the Engineer</v>
          </cell>
          <cell r="D120" t="str">
            <v>Nos,</v>
          </cell>
          <cell r="E120">
            <v>4</v>
          </cell>
          <cell r="F120">
            <v>4</v>
          </cell>
          <cell r="G120">
            <v>250</v>
          </cell>
          <cell r="H120">
            <v>1000</v>
          </cell>
          <cell r="I120">
            <v>225</v>
          </cell>
          <cell r="J120">
            <v>900</v>
          </cell>
          <cell r="K120">
            <v>225</v>
          </cell>
          <cell r="L120">
            <v>900</v>
          </cell>
        </row>
        <row r="121">
          <cell r="A121" t="str">
            <v>M-9</v>
          </cell>
          <cell r="B121" t="str">
            <v>6.7</v>
          </cell>
          <cell r="C121" t="str">
            <v>Supply and fitting of Glazed Indian Type WC Set (22 x 18 size) as per drawing, as per clause 4.3 and other related clause of the Specification and as directed by the Engineer</v>
          </cell>
          <cell r="D121" t="str">
            <v>Nos.</v>
          </cell>
          <cell r="E121">
            <v>4</v>
          </cell>
          <cell r="F121">
            <v>4</v>
          </cell>
          <cell r="G121">
            <v>750</v>
          </cell>
          <cell r="H121">
            <v>3000</v>
          </cell>
          <cell r="I121">
            <v>675</v>
          </cell>
          <cell r="J121">
            <v>2700</v>
          </cell>
          <cell r="K121">
            <v>675</v>
          </cell>
          <cell r="L121">
            <v>2700</v>
          </cell>
        </row>
        <row r="122">
          <cell r="A122" t="str">
            <v>M-10</v>
          </cell>
          <cell r="B122" t="str">
            <v>6.8</v>
          </cell>
          <cell r="C122" t="str">
            <v>Construction of Inspection Chamber 450x450x450 with pre-cast RCC Cover as per drawing, as per Clause 4.3 and other related clause of the Specification and as directed by the Engineer</v>
          </cell>
          <cell r="D122" t="str">
            <v>Nos.</v>
          </cell>
          <cell r="E122">
            <v>4</v>
          </cell>
          <cell r="F122">
            <v>4</v>
          </cell>
          <cell r="G122">
            <v>1092.6600000000001</v>
          </cell>
          <cell r="H122">
            <v>4370.6400000000003</v>
          </cell>
          <cell r="I122">
            <v>900</v>
          </cell>
          <cell r="J122">
            <v>3600</v>
          </cell>
          <cell r="K122">
            <v>900</v>
          </cell>
          <cell r="L122">
            <v>3600</v>
          </cell>
        </row>
        <row r="123">
          <cell r="A123" t="str">
            <v>M-12</v>
          </cell>
          <cell r="B123" t="str">
            <v>6.9</v>
          </cell>
          <cell r="C123" t="str">
            <v>Supply, chiseling, laying and fixing of 100mm diameter PVC pipes (4kg/sqcm pressure) with necessary accessories and fittings (such as bend, tee, socket, cross  etc) for water sanitary plumbing work as shown in drawings and as per Clause 4.3 and other rela</v>
          </cell>
          <cell r="D123" t="str">
            <v>Rm</v>
          </cell>
          <cell r="E123">
            <v>15</v>
          </cell>
          <cell r="F123">
            <v>15</v>
          </cell>
          <cell r="G123">
            <v>100</v>
          </cell>
          <cell r="H123">
            <v>1500</v>
          </cell>
          <cell r="I123">
            <v>90</v>
          </cell>
          <cell r="J123">
            <v>1350</v>
          </cell>
          <cell r="K123">
            <v>90</v>
          </cell>
          <cell r="L123">
            <v>1350</v>
          </cell>
        </row>
        <row r="124">
          <cell r="A124" t="str">
            <v>M-13</v>
          </cell>
          <cell r="B124" t="str">
            <v>6.10</v>
          </cell>
          <cell r="C124" t="str">
            <v>Supply, chiseling, laying and fixing of 75mm diameter PVC pipes (4kg/sqcm pressure) with necessary accessories and fittings (such as bend, tee, socket, cross  etc) for water sanitary plumbing work as shown in drawings including reinstatement damage work a</v>
          </cell>
          <cell r="D124" t="str">
            <v>Rm</v>
          </cell>
          <cell r="E124">
            <v>36</v>
          </cell>
          <cell r="F124">
            <v>36</v>
          </cell>
          <cell r="G124">
            <v>75</v>
          </cell>
          <cell r="H124">
            <v>2700</v>
          </cell>
          <cell r="I124">
            <v>67.5</v>
          </cell>
          <cell r="J124">
            <v>2430</v>
          </cell>
          <cell r="K124">
            <v>67.5</v>
          </cell>
          <cell r="L124">
            <v>2430</v>
          </cell>
        </row>
        <row r="125">
          <cell r="A125" t="str">
            <v>M-14</v>
          </cell>
          <cell r="B125" t="str">
            <v>6.11</v>
          </cell>
          <cell r="C125" t="str">
            <v>Supply, chiseling, laying and fixing of 50mm diameter PVC pipes (4kg/sqcm pressure) with necessary accessories and fittings (such as bend, tee, socket, cross  etc) for water sanitary plumbing work as shown in drawings including reinstatement damage work a</v>
          </cell>
          <cell r="D125" t="str">
            <v>Rm</v>
          </cell>
          <cell r="E125">
            <v>17</v>
          </cell>
          <cell r="F125">
            <v>17</v>
          </cell>
          <cell r="G125">
            <v>50</v>
          </cell>
          <cell r="H125">
            <v>850</v>
          </cell>
          <cell r="I125">
            <v>45</v>
          </cell>
          <cell r="J125">
            <v>765</v>
          </cell>
          <cell r="K125">
            <v>45</v>
          </cell>
          <cell r="L125">
            <v>765</v>
          </cell>
        </row>
        <row r="126">
          <cell r="A126" t="str">
            <v>M-15</v>
          </cell>
          <cell r="B126" t="str">
            <v>6.12</v>
          </cell>
          <cell r="C126" t="str">
            <v>Supply and fixing of pre-cast RCC(m15) jali for ventilation, shape and size as per shown in drawing, as per Clause 2.3 and other related clause of the Specification and as directed by the Engineer</v>
          </cell>
          <cell r="D126" t="str">
            <v>Sqm</v>
          </cell>
          <cell r="E126">
            <v>6.39</v>
          </cell>
          <cell r="F126">
            <v>6.39</v>
          </cell>
          <cell r="G126">
            <v>920</v>
          </cell>
          <cell r="H126">
            <v>5878.7999999999993</v>
          </cell>
          <cell r="I126">
            <v>855</v>
          </cell>
          <cell r="J126">
            <v>5463.45</v>
          </cell>
          <cell r="K126">
            <v>855</v>
          </cell>
          <cell r="L126">
            <v>5463.45</v>
          </cell>
        </row>
        <row r="127">
          <cell r="A127" t="str">
            <v>M-16</v>
          </cell>
          <cell r="B127" t="str">
            <v>6.13</v>
          </cell>
          <cell r="C127" t="str">
            <v>Supply and fixing of stainless steel plate as per clause 4.3 and other related clause of the Specification and as directed by the Engineer</v>
          </cell>
          <cell r="D127" t="str">
            <v>Sqm</v>
          </cell>
          <cell r="E127">
            <v>8.8870000000000005</v>
          </cell>
          <cell r="F127">
            <v>8.8870000000000005</v>
          </cell>
          <cell r="G127">
            <v>6512.94</v>
          </cell>
          <cell r="H127">
            <v>57880.497779999998</v>
          </cell>
          <cell r="I127">
            <v>5850</v>
          </cell>
          <cell r="J127">
            <v>51988.950000000004</v>
          </cell>
          <cell r="K127">
            <v>5850</v>
          </cell>
          <cell r="L127">
            <v>51988.950000000004</v>
          </cell>
        </row>
        <row r="128">
          <cell r="A128" t="str">
            <v>M-17</v>
          </cell>
          <cell r="B128" t="str">
            <v>6.14</v>
          </cell>
          <cell r="C128" t="str">
            <v>H Connection of PVC pipe 100mm as per Clause 4.3 and other related clause of the Specification and as directed by the Engineer</v>
          </cell>
          <cell r="D128" t="str">
            <v>Nos.</v>
          </cell>
          <cell r="E128">
            <v>11.5</v>
          </cell>
          <cell r="F128">
            <v>11.5</v>
          </cell>
          <cell r="G128">
            <v>230</v>
          </cell>
          <cell r="H128">
            <v>2645</v>
          </cell>
          <cell r="I128">
            <v>180</v>
          </cell>
          <cell r="J128">
            <v>2070</v>
          </cell>
          <cell r="K128">
            <v>180</v>
          </cell>
          <cell r="L128">
            <v>2070</v>
          </cell>
        </row>
        <row r="129">
          <cell r="A129" t="str">
            <v>M-18</v>
          </cell>
          <cell r="B129" t="str">
            <v>6.15</v>
          </cell>
          <cell r="C129" t="str">
            <v>Supply and fixing Chrome plated (CP) Kitchen sink set with trap valves and necessary accessories and fittings as per clause 4.3 and other related clause of the Specificationand and as directed by Engineer</v>
          </cell>
          <cell r="D129" t="str">
            <v>Nos.</v>
          </cell>
          <cell r="E129">
            <v>2</v>
          </cell>
          <cell r="F129">
            <v>2</v>
          </cell>
          <cell r="G129">
            <v>1075.25</v>
          </cell>
          <cell r="H129">
            <v>2150.5</v>
          </cell>
          <cell r="I129">
            <v>3150</v>
          </cell>
          <cell r="J129">
            <v>6300</v>
          </cell>
          <cell r="K129">
            <v>3150</v>
          </cell>
          <cell r="L129">
            <v>6300</v>
          </cell>
        </row>
        <row r="130">
          <cell r="A130" t="str">
            <v>M-201</v>
          </cell>
          <cell r="B130" t="str">
            <v>6.16</v>
          </cell>
          <cell r="C130" t="str">
            <v>Supply and installment of  Heavy Zinc coated barbed wire as per drawing and as directed by the Engineer</v>
          </cell>
          <cell r="D130" t="str">
            <v>kg</v>
          </cell>
          <cell r="E130">
            <v>425.6</v>
          </cell>
          <cell r="F130">
            <v>425.6</v>
          </cell>
          <cell r="G130">
            <v>65</v>
          </cell>
          <cell r="H130">
            <v>27664</v>
          </cell>
          <cell r="I130">
            <v>67.5</v>
          </cell>
          <cell r="J130">
            <v>28728</v>
          </cell>
          <cell r="K130">
            <v>67.5</v>
          </cell>
          <cell r="L130">
            <v>28728</v>
          </cell>
        </row>
        <row r="131">
          <cell r="A131" t="str">
            <v>M-1000</v>
          </cell>
          <cell r="B131" t="str">
            <v>6.17</v>
          </cell>
          <cell r="C131" t="str">
            <v xml:space="preserve">Supply and installation of MS steel staircase with railing for overhead tank  including two coat of enamel painting and all necessary fitting as per clause 4.2 and other related clause of the Specification and as directed by the Engineer </v>
          </cell>
          <cell r="D131" t="str">
            <v>kg</v>
          </cell>
          <cell r="E131">
            <v>1000</v>
          </cell>
          <cell r="F131">
            <v>1000</v>
          </cell>
          <cell r="G131">
            <v>45</v>
          </cell>
          <cell r="H131">
            <v>45000</v>
          </cell>
          <cell r="I131">
            <v>67.5</v>
          </cell>
          <cell r="J131">
            <v>67500</v>
          </cell>
          <cell r="K131">
            <v>67.5</v>
          </cell>
          <cell r="L131">
            <v>67500</v>
          </cell>
        </row>
        <row r="132">
          <cell r="A132" t="str">
            <v>CI Manhole</v>
          </cell>
          <cell r="B132" t="str">
            <v>6.18</v>
          </cell>
          <cell r="C132" t="str">
            <v>Supply and installation of Heavy CI Manhole (600mm dia) with total weight of 210 kg as per clause 4.2 and other related clause of the Specification and as directed by the Engineer</v>
          </cell>
          <cell r="D132" t="str">
            <v>No</v>
          </cell>
          <cell r="E132">
            <v>27</v>
          </cell>
          <cell r="F132">
            <v>27</v>
          </cell>
          <cell r="G132">
            <v>8000</v>
          </cell>
          <cell r="H132">
            <v>216000</v>
          </cell>
          <cell r="I132">
            <v>9000</v>
          </cell>
          <cell r="J132">
            <v>243000</v>
          </cell>
          <cell r="K132">
            <v>9000</v>
          </cell>
          <cell r="L132">
            <v>243000</v>
          </cell>
        </row>
        <row r="133">
          <cell r="A133" t="str">
            <v>Valve Box</v>
          </cell>
          <cell r="B133" t="str">
            <v>6.19</v>
          </cell>
          <cell r="C133" t="str">
            <v>Supply and installation of GI Valve Box including earth work and other structure as per drawing, as per Clause 4.3 and other related clause of the Specification and as directed by the Engineer all complete work</v>
          </cell>
          <cell r="D133" t="str">
            <v>No</v>
          </cell>
          <cell r="E133">
            <v>34</v>
          </cell>
          <cell r="F133">
            <v>34</v>
          </cell>
          <cell r="G133">
            <v>2500</v>
          </cell>
          <cell r="H133">
            <v>85000</v>
          </cell>
          <cell r="I133">
            <v>1800</v>
          </cell>
          <cell r="J133">
            <v>61200</v>
          </cell>
          <cell r="K133">
            <v>1800</v>
          </cell>
          <cell r="L133">
            <v>61200</v>
          </cell>
        </row>
        <row r="134">
          <cell r="A134" t="str">
            <v>RC-1</v>
          </cell>
          <cell r="B134" t="str">
            <v>6.20</v>
          </cell>
          <cell r="C134" t="str">
            <v>Crossing of Pipe in black topped road with cutting with reinstallation of road to the previous state as per specification of Department of Roads</v>
          </cell>
          <cell r="D134" t="str">
            <v>sqm</v>
          </cell>
          <cell r="E134">
            <v>40</v>
          </cell>
          <cell r="F134">
            <v>40</v>
          </cell>
          <cell r="G134">
            <v>1500</v>
          </cell>
          <cell r="H134">
            <v>60000</v>
          </cell>
          <cell r="I134">
            <v>900</v>
          </cell>
          <cell r="J134">
            <v>36000</v>
          </cell>
          <cell r="K134">
            <v>900</v>
          </cell>
          <cell r="L134">
            <v>36000</v>
          </cell>
        </row>
        <row r="135">
          <cell r="A135" t="str">
            <v>TP-1</v>
          </cell>
          <cell r="B135" t="str">
            <v>6.21</v>
          </cell>
          <cell r="C135" t="str">
            <v>Supply, construction, fabrication and installation of treatment plant (ION Exchange India Equivalent) compete all complete job including water quality test as per standard (The product water  quality shall be satisfy the WHO standard)</v>
          </cell>
          <cell r="D135" t="str">
            <v>Job</v>
          </cell>
          <cell r="E135">
            <v>1</v>
          </cell>
          <cell r="F135">
            <v>1</v>
          </cell>
          <cell r="G135">
            <v>2194436.3199999998</v>
          </cell>
          <cell r="H135">
            <v>2194436.3199999998</v>
          </cell>
          <cell r="I135">
            <v>1620000</v>
          </cell>
          <cell r="J135">
            <v>1620000</v>
          </cell>
          <cell r="K135">
            <v>1620000</v>
          </cell>
          <cell r="L135">
            <v>1620000</v>
          </cell>
        </row>
        <row r="136">
          <cell r="B136" t="str">
            <v>7</v>
          </cell>
          <cell r="C136" t="str">
            <v xml:space="preserve">Supply and installation of different type of pipe piece, fittings with necessary accessories  in different site including, earthwork and minor civil works, transportation and portering all complete works as per drawing, fitting specifications instruction </v>
          </cell>
          <cell r="H136">
            <v>1152728.0799999998</v>
          </cell>
          <cell r="J136">
            <v>1597529.7</v>
          </cell>
          <cell r="L136">
            <v>1597529.7</v>
          </cell>
        </row>
        <row r="137">
          <cell r="A137" t="str">
            <v>GHF-32</v>
          </cell>
          <cell r="B137" t="str">
            <v>7.1</v>
          </cell>
          <cell r="C137" t="str">
            <v>Flange GI/HDPE GI dia. 32mm</v>
          </cell>
          <cell r="D137" t="str">
            <v>No</v>
          </cell>
          <cell r="E137">
            <v>21</v>
          </cell>
          <cell r="F137">
            <v>21</v>
          </cell>
          <cell r="G137">
            <v>372.18</v>
          </cell>
          <cell r="H137">
            <v>7815.78</v>
          </cell>
          <cell r="I137">
            <v>351</v>
          </cell>
          <cell r="J137">
            <v>7371</v>
          </cell>
          <cell r="K137">
            <v>351</v>
          </cell>
          <cell r="L137">
            <v>7371</v>
          </cell>
        </row>
        <row r="138">
          <cell r="A138" t="str">
            <v>GHF-40</v>
          </cell>
          <cell r="B138" t="str">
            <v>7.2</v>
          </cell>
          <cell r="C138" t="str">
            <v>Flange GI/HDPE GI dia. 40mm</v>
          </cell>
          <cell r="D138" t="str">
            <v>No</v>
          </cell>
          <cell r="E138">
            <v>20</v>
          </cell>
          <cell r="F138">
            <v>20</v>
          </cell>
          <cell r="G138">
            <v>471.5</v>
          </cell>
          <cell r="H138">
            <v>9430</v>
          </cell>
          <cell r="I138">
            <v>441</v>
          </cell>
          <cell r="J138">
            <v>8820</v>
          </cell>
          <cell r="K138">
            <v>441</v>
          </cell>
          <cell r="L138">
            <v>8820</v>
          </cell>
        </row>
        <row r="139">
          <cell r="A139" t="str">
            <v>GHF-50</v>
          </cell>
          <cell r="B139" t="str">
            <v>7.3</v>
          </cell>
          <cell r="C139" t="str">
            <v>Flange GI/HDPE GI dia. 50mm</v>
          </cell>
          <cell r="D139" t="str">
            <v>No</v>
          </cell>
          <cell r="E139">
            <v>13</v>
          </cell>
          <cell r="F139">
            <v>13</v>
          </cell>
          <cell r="G139">
            <v>529</v>
          </cell>
          <cell r="H139">
            <v>6877</v>
          </cell>
          <cell r="I139">
            <v>598.5</v>
          </cell>
          <cell r="J139">
            <v>7780.5</v>
          </cell>
          <cell r="K139">
            <v>598.5</v>
          </cell>
          <cell r="L139">
            <v>7780.5</v>
          </cell>
        </row>
        <row r="140">
          <cell r="A140" t="str">
            <v>GHF-63</v>
          </cell>
          <cell r="B140" t="str">
            <v>7.4</v>
          </cell>
          <cell r="C140" t="str">
            <v>Flange GI/HDPE GI dia. 63mm</v>
          </cell>
          <cell r="D140" t="str">
            <v>No</v>
          </cell>
          <cell r="E140">
            <v>10</v>
          </cell>
          <cell r="F140">
            <v>10</v>
          </cell>
          <cell r="G140">
            <v>1120.73</v>
          </cell>
          <cell r="H140">
            <v>11207.3</v>
          </cell>
          <cell r="I140">
            <v>720</v>
          </cell>
          <cell r="J140">
            <v>7200</v>
          </cell>
          <cell r="K140">
            <v>720</v>
          </cell>
          <cell r="L140">
            <v>7200</v>
          </cell>
        </row>
        <row r="141">
          <cell r="A141" t="str">
            <v>GHF-75</v>
          </cell>
          <cell r="B141" t="str">
            <v>7.5</v>
          </cell>
          <cell r="C141" t="str">
            <v>Flange GI/HDPE GI dia. 75mm</v>
          </cell>
          <cell r="D141" t="str">
            <v>No</v>
          </cell>
          <cell r="E141">
            <v>7</v>
          </cell>
          <cell r="F141">
            <v>7</v>
          </cell>
          <cell r="G141">
            <v>1681.09</v>
          </cell>
          <cell r="H141">
            <v>11767.63</v>
          </cell>
          <cell r="I141">
            <v>945</v>
          </cell>
          <cell r="J141">
            <v>6615</v>
          </cell>
          <cell r="K141">
            <v>945</v>
          </cell>
          <cell r="L141">
            <v>6615</v>
          </cell>
        </row>
        <row r="142">
          <cell r="A142" t="str">
            <v>GHF-100</v>
          </cell>
          <cell r="B142" t="str">
            <v>7.6</v>
          </cell>
          <cell r="C142" t="str">
            <v>Flange GI/HDPE GI dia. 100mm</v>
          </cell>
          <cell r="D142" t="str">
            <v>No</v>
          </cell>
          <cell r="E142">
            <v>9</v>
          </cell>
          <cell r="F142">
            <v>9</v>
          </cell>
          <cell r="G142">
            <v>2101.36</v>
          </cell>
          <cell r="H142">
            <v>18912.240000000002</v>
          </cell>
          <cell r="I142">
            <v>1350</v>
          </cell>
          <cell r="J142">
            <v>12150</v>
          </cell>
          <cell r="K142">
            <v>1350</v>
          </cell>
          <cell r="L142">
            <v>12150</v>
          </cell>
        </row>
        <row r="143">
          <cell r="A143" t="str">
            <v>GHF-150</v>
          </cell>
          <cell r="B143" t="str">
            <v>7.7</v>
          </cell>
          <cell r="C143" t="str">
            <v>Flange GI/HDPE GI dia. 150mm</v>
          </cell>
          <cell r="D143" t="str">
            <v>No</v>
          </cell>
          <cell r="E143">
            <v>31</v>
          </cell>
          <cell r="F143">
            <v>31</v>
          </cell>
          <cell r="G143">
            <v>3152.05</v>
          </cell>
          <cell r="H143">
            <v>97713.55</v>
          </cell>
          <cell r="I143">
            <v>1980</v>
          </cell>
          <cell r="J143">
            <v>61380</v>
          </cell>
          <cell r="K143">
            <v>1980</v>
          </cell>
          <cell r="L143">
            <v>61380</v>
          </cell>
        </row>
        <row r="144">
          <cell r="A144" t="str">
            <v>ET-40</v>
          </cell>
          <cell r="B144" t="str">
            <v>7.8</v>
          </cell>
          <cell r="C144" t="str">
            <v>Equal Tee GI dia. 40mm</v>
          </cell>
          <cell r="D144" t="str">
            <v>No</v>
          </cell>
          <cell r="E144">
            <v>1</v>
          </cell>
          <cell r="F144">
            <v>1</v>
          </cell>
          <cell r="G144">
            <v>123.36</v>
          </cell>
          <cell r="H144">
            <v>123.36</v>
          </cell>
          <cell r="I144">
            <v>108</v>
          </cell>
          <cell r="J144">
            <v>108</v>
          </cell>
          <cell r="K144">
            <v>108</v>
          </cell>
          <cell r="L144">
            <v>108</v>
          </cell>
        </row>
        <row r="145">
          <cell r="A145" t="str">
            <v>ET-100</v>
          </cell>
          <cell r="B145" t="str">
            <v>7.9</v>
          </cell>
          <cell r="C145" t="str">
            <v>Equal Tee GI dia. 100mm</v>
          </cell>
          <cell r="D145" t="str">
            <v>No</v>
          </cell>
          <cell r="E145">
            <v>1</v>
          </cell>
          <cell r="F145">
            <v>1</v>
          </cell>
          <cell r="G145">
            <v>541.02</v>
          </cell>
          <cell r="H145">
            <v>541.02</v>
          </cell>
          <cell r="I145">
            <v>765</v>
          </cell>
          <cell r="J145">
            <v>765</v>
          </cell>
          <cell r="K145">
            <v>765</v>
          </cell>
          <cell r="L145">
            <v>765</v>
          </cell>
        </row>
        <row r="146">
          <cell r="A146" t="str">
            <v>ET-150</v>
          </cell>
          <cell r="B146" t="str">
            <v>7.10</v>
          </cell>
          <cell r="C146" t="str">
            <v>Equal Tee GI dia. 150mm</v>
          </cell>
          <cell r="D146" t="str">
            <v>No</v>
          </cell>
          <cell r="E146">
            <v>2</v>
          </cell>
          <cell r="F146">
            <v>2</v>
          </cell>
          <cell r="G146">
            <v>811.53</v>
          </cell>
          <cell r="H146">
            <v>1623.06</v>
          </cell>
          <cell r="I146">
            <v>4230</v>
          </cell>
          <cell r="J146">
            <v>8460</v>
          </cell>
          <cell r="K146">
            <v>4230</v>
          </cell>
          <cell r="L146">
            <v>8460</v>
          </cell>
        </row>
        <row r="147">
          <cell r="A147" t="str">
            <v>UT-50 * 32 * 50</v>
          </cell>
          <cell r="B147" t="str">
            <v>7.11</v>
          </cell>
          <cell r="C147" t="str">
            <v>Unequal Tee GI  50 x 32 x 50</v>
          </cell>
          <cell r="D147" t="str">
            <v>No</v>
          </cell>
          <cell r="E147">
            <v>1</v>
          </cell>
          <cell r="F147">
            <v>1</v>
          </cell>
          <cell r="G147">
            <v>222.68</v>
          </cell>
          <cell r="H147">
            <v>222.68</v>
          </cell>
          <cell r="I147">
            <v>193.5</v>
          </cell>
          <cell r="J147">
            <v>193.5</v>
          </cell>
          <cell r="K147">
            <v>193.5</v>
          </cell>
          <cell r="L147">
            <v>193.5</v>
          </cell>
        </row>
        <row r="148">
          <cell r="A148" t="str">
            <v>UT-100 * 40 * 100</v>
          </cell>
          <cell r="B148" t="str">
            <v>7.12</v>
          </cell>
          <cell r="C148" t="str">
            <v>Unequal Tee GI  100 x 40 x 100</v>
          </cell>
          <cell r="D148" t="str">
            <v>No</v>
          </cell>
          <cell r="E148">
            <v>1</v>
          </cell>
          <cell r="F148">
            <v>1</v>
          </cell>
          <cell r="G148">
            <v>620.26</v>
          </cell>
          <cell r="H148">
            <v>620.26</v>
          </cell>
          <cell r="I148">
            <v>855</v>
          </cell>
          <cell r="J148">
            <v>855</v>
          </cell>
          <cell r="K148">
            <v>855</v>
          </cell>
          <cell r="L148">
            <v>855</v>
          </cell>
        </row>
        <row r="149">
          <cell r="A149" t="str">
            <v>UT-150 * 75 * 150</v>
          </cell>
          <cell r="B149" t="str">
            <v>7.13</v>
          </cell>
          <cell r="C149" t="str">
            <v>Unequal Tee GI  150 x 75 x 150</v>
          </cell>
          <cell r="D149" t="str">
            <v>No</v>
          </cell>
          <cell r="E149">
            <v>1</v>
          </cell>
          <cell r="F149">
            <v>1</v>
          </cell>
          <cell r="G149">
            <v>972.69</v>
          </cell>
          <cell r="H149">
            <v>972.69</v>
          </cell>
          <cell r="I149">
            <v>4860</v>
          </cell>
          <cell r="J149">
            <v>4860</v>
          </cell>
          <cell r="K149">
            <v>4860</v>
          </cell>
          <cell r="L149">
            <v>4860</v>
          </cell>
        </row>
        <row r="150">
          <cell r="F150">
            <v>0</v>
          </cell>
          <cell r="H150">
            <v>0</v>
          </cell>
          <cell r="J150">
            <v>0</v>
          </cell>
          <cell r="K150">
            <v>0</v>
          </cell>
          <cell r="L150">
            <v>0</v>
          </cell>
        </row>
        <row r="151">
          <cell r="A151" t="str">
            <v>SA-250 * 32</v>
          </cell>
          <cell r="B151" t="str">
            <v>7.14</v>
          </cell>
          <cell r="C151" t="str">
            <v>Saddle adopter 250 x 32</v>
          </cell>
          <cell r="D151" t="str">
            <v>No</v>
          </cell>
          <cell r="E151">
            <v>2</v>
          </cell>
          <cell r="F151">
            <v>2</v>
          </cell>
          <cell r="G151">
            <v>400</v>
          </cell>
          <cell r="H151">
            <v>800</v>
          </cell>
          <cell r="I151">
            <v>1080</v>
          </cell>
          <cell r="J151">
            <v>2160</v>
          </cell>
          <cell r="K151">
            <v>1080</v>
          </cell>
          <cell r="L151">
            <v>2160</v>
          </cell>
        </row>
        <row r="152">
          <cell r="A152" t="str">
            <v>SA-200 * 32</v>
          </cell>
          <cell r="B152" t="str">
            <v>7.15</v>
          </cell>
          <cell r="C152" t="str">
            <v>Saddle adopter 200 x 32</v>
          </cell>
          <cell r="D152" t="str">
            <v>No</v>
          </cell>
          <cell r="E152">
            <v>1</v>
          </cell>
          <cell r="F152">
            <v>1</v>
          </cell>
          <cell r="G152">
            <v>350</v>
          </cell>
          <cell r="H152">
            <v>350</v>
          </cell>
          <cell r="I152">
            <v>864</v>
          </cell>
          <cell r="J152">
            <v>864</v>
          </cell>
          <cell r="K152">
            <v>864</v>
          </cell>
          <cell r="L152">
            <v>864</v>
          </cell>
        </row>
        <row r="153">
          <cell r="A153" t="str">
            <v>SA-180 * 40</v>
          </cell>
          <cell r="B153" t="str">
            <v>7.16</v>
          </cell>
          <cell r="C153" t="str">
            <v>Saddle adopter 180 x 40</v>
          </cell>
          <cell r="D153" t="str">
            <v>No</v>
          </cell>
          <cell r="E153">
            <v>2</v>
          </cell>
          <cell r="F153">
            <v>2</v>
          </cell>
          <cell r="G153">
            <v>300</v>
          </cell>
          <cell r="H153">
            <v>600</v>
          </cell>
          <cell r="I153">
            <v>783</v>
          </cell>
          <cell r="J153">
            <v>1566</v>
          </cell>
          <cell r="K153">
            <v>783</v>
          </cell>
          <cell r="L153">
            <v>1566</v>
          </cell>
        </row>
        <row r="154">
          <cell r="A154" t="str">
            <v>SA-180 * 32</v>
          </cell>
          <cell r="B154" t="str">
            <v>7.17</v>
          </cell>
          <cell r="C154" t="str">
            <v>Saddle adopter 180 x 32</v>
          </cell>
          <cell r="D154" t="str">
            <v>No</v>
          </cell>
          <cell r="E154">
            <v>1</v>
          </cell>
          <cell r="F154">
            <v>1</v>
          </cell>
          <cell r="G154">
            <v>300</v>
          </cell>
          <cell r="H154">
            <v>300</v>
          </cell>
          <cell r="I154">
            <v>783</v>
          </cell>
          <cell r="J154">
            <v>783</v>
          </cell>
          <cell r="K154">
            <v>783</v>
          </cell>
          <cell r="L154">
            <v>783</v>
          </cell>
        </row>
        <row r="155">
          <cell r="A155" t="str">
            <v>SA-160 * 50</v>
          </cell>
          <cell r="B155" t="str">
            <v>7.18</v>
          </cell>
          <cell r="C155" t="str">
            <v>Saddle adopter 160 x 50</v>
          </cell>
          <cell r="D155" t="str">
            <v>No</v>
          </cell>
          <cell r="E155">
            <v>1</v>
          </cell>
          <cell r="F155">
            <v>1</v>
          </cell>
          <cell r="G155">
            <v>275</v>
          </cell>
          <cell r="H155">
            <v>275</v>
          </cell>
          <cell r="I155">
            <v>702</v>
          </cell>
          <cell r="J155">
            <v>702</v>
          </cell>
          <cell r="K155">
            <v>702</v>
          </cell>
          <cell r="L155">
            <v>702</v>
          </cell>
        </row>
        <row r="156">
          <cell r="A156" t="str">
            <v>SA-160 * 32</v>
          </cell>
          <cell r="B156" t="str">
            <v>7.19</v>
          </cell>
          <cell r="C156" t="str">
            <v>Saddle adopter 160 x 32</v>
          </cell>
          <cell r="D156" t="str">
            <v>No</v>
          </cell>
          <cell r="E156">
            <v>1</v>
          </cell>
          <cell r="F156">
            <v>1</v>
          </cell>
          <cell r="G156">
            <v>275</v>
          </cell>
          <cell r="H156">
            <v>275</v>
          </cell>
          <cell r="I156">
            <v>702</v>
          </cell>
          <cell r="J156">
            <v>702</v>
          </cell>
          <cell r="K156">
            <v>702</v>
          </cell>
          <cell r="L156">
            <v>702</v>
          </cell>
        </row>
        <row r="157">
          <cell r="A157" t="str">
            <v>SA-140 * 40</v>
          </cell>
          <cell r="B157" t="str">
            <v>7.20</v>
          </cell>
          <cell r="C157" t="str">
            <v>Saddle adopter 140 x 40</v>
          </cell>
          <cell r="D157" t="str">
            <v>No</v>
          </cell>
          <cell r="E157">
            <v>5</v>
          </cell>
          <cell r="F157">
            <v>5</v>
          </cell>
          <cell r="G157">
            <v>250</v>
          </cell>
          <cell r="H157">
            <v>1250</v>
          </cell>
          <cell r="I157">
            <v>540</v>
          </cell>
          <cell r="J157">
            <v>2700</v>
          </cell>
          <cell r="K157">
            <v>540</v>
          </cell>
          <cell r="L157">
            <v>2700</v>
          </cell>
        </row>
        <row r="158">
          <cell r="A158" t="str">
            <v>SA-140 * 32</v>
          </cell>
          <cell r="B158" t="str">
            <v>7.21</v>
          </cell>
          <cell r="C158" t="str">
            <v>Saddle adopter 140 x 32</v>
          </cell>
          <cell r="D158" t="str">
            <v>No</v>
          </cell>
          <cell r="E158">
            <v>4</v>
          </cell>
          <cell r="F158">
            <v>4</v>
          </cell>
          <cell r="G158">
            <v>250</v>
          </cell>
          <cell r="H158">
            <v>1000</v>
          </cell>
          <cell r="I158">
            <v>540</v>
          </cell>
          <cell r="J158">
            <v>2160</v>
          </cell>
          <cell r="K158">
            <v>540</v>
          </cell>
          <cell r="L158">
            <v>2160</v>
          </cell>
        </row>
        <row r="159">
          <cell r="A159" t="str">
            <v>SA-110 * 40</v>
          </cell>
          <cell r="B159" t="str">
            <v>7.22</v>
          </cell>
          <cell r="C159" t="str">
            <v>Saddle adopter 110 x 40</v>
          </cell>
          <cell r="D159" t="str">
            <v>No</v>
          </cell>
          <cell r="E159">
            <v>1</v>
          </cell>
          <cell r="F159">
            <v>1</v>
          </cell>
          <cell r="G159">
            <v>225</v>
          </cell>
          <cell r="H159">
            <v>225</v>
          </cell>
          <cell r="I159">
            <v>378</v>
          </cell>
          <cell r="J159">
            <v>378</v>
          </cell>
          <cell r="K159">
            <v>378</v>
          </cell>
          <cell r="L159">
            <v>378</v>
          </cell>
        </row>
        <row r="160">
          <cell r="A160" t="str">
            <v>SA-110 * 32</v>
          </cell>
          <cell r="B160" t="str">
            <v>7.23</v>
          </cell>
          <cell r="C160" t="str">
            <v>Saddle adopter 110 x 32</v>
          </cell>
          <cell r="D160" t="str">
            <v>No</v>
          </cell>
          <cell r="E160">
            <v>3</v>
          </cell>
          <cell r="F160">
            <v>3</v>
          </cell>
          <cell r="G160">
            <v>225</v>
          </cell>
          <cell r="H160">
            <v>675</v>
          </cell>
          <cell r="I160">
            <v>378</v>
          </cell>
          <cell r="J160">
            <v>1134</v>
          </cell>
          <cell r="K160">
            <v>378</v>
          </cell>
          <cell r="L160">
            <v>1134</v>
          </cell>
        </row>
        <row r="161">
          <cell r="A161" t="str">
            <v>NI-32</v>
          </cell>
          <cell r="B161" t="str">
            <v>7.24</v>
          </cell>
          <cell r="C161" t="str">
            <v>Pipe Nipple GI 32 dia</v>
          </cell>
          <cell r="D161" t="str">
            <v>No</v>
          </cell>
          <cell r="E161">
            <v>34</v>
          </cell>
          <cell r="F161">
            <v>34</v>
          </cell>
          <cell r="G161">
            <v>57.5</v>
          </cell>
          <cell r="H161">
            <v>1955</v>
          </cell>
          <cell r="I161">
            <v>54</v>
          </cell>
          <cell r="J161">
            <v>1836</v>
          </cell>
          <cell r="K161">
            <v>54</v>
          </cell>
          <cell r="L161">
            <v>1836</v>
          </cell>
        </row>
        <row r="162">
          <cell r="A162" t="str">
            <v>NI-40</v>
          </cell>
          <cell r="B162" t="str">
            <v>7.25</v>
          </cell>
          <cell r="C162" t="str">
            <v>Pipe Nipple GI 40 dia</v>
          </cell>
          <cell r="D162" t="str">
            <v>No</v>
          </cell>
          <cell r="E162">
            <v>31</v>
          </cell>
          <cell r="F162">
            <v>31</v>
          </cell>
          <cell r="G162">
            <v>146.36000000000001</v>
          </cell>
          <cell r="H162">
            <v>4537.1600000000008</v>
          </cell>
          <cell r="I162">
            <v>64.8</v>
          </cell>
          <cell r="J162">
            <v>2008.8</v>
          </cell>
          <cell r="K162">
            <v>64.8</v>
          </cell>
          <cell r="L162">
            <v>2008.8</v>
          </cell>
        </row>
        <row r="163">
          <cell r="A163" t="str">
            <v>NI-50</v>
          </cell>
          <cell r="B163" t="str">
            <v>7.26</v>
          </cell>
          <cell r="C163" t="str">
            <v>Pipe Nipple GI 50 dia</v>
          </cell>
          <cell r="D163" t="str">
            <v>No</v>
          </cell>
          <cell r="E163">
            <v>16</v>
          </cell>
          <cell r="F163">
            <v>16</v>
          </cell>
          <cell r="G163">
            <v>198.64</v>
          </cell>
          <cell r="H163">
            <v>3178.24</v>
          </cell>
          <cell r="I163">
            <v>99</v>
          </cell>
          <cell r="J163">
            <v>1584</v>
          </cell>
          <cell r="K163">
            <v>99</v>
          </cell>
          <cell r="L163">
            <v>1584</v>
          </cell>
        </row>
        <row r="164">
          <cell r="A164" t="str">
            <v>NI-63</v>
          </cell>
          <cell r="B164" t="str">
            <v>7.27</v>
          </cell>
          <cell r="C164" t="str">
            <v>Pipe Nipple GI 63 dia</v>
          </cell>
          <cell r="D164" t="str">
            <v>No</v>
          </cell>
          <cell r="E164">
            <v>10</v>
          </cell>
          <cell r="F164">
            <v>10</v>
          </cell>
          <cell r="G164">
            <v>313.64</v>
          </cell>
          <cell r="H164">
            <v>3136.3999999999996</v>
          </cell>
          <cell r="I164">
            <v>139.5</v>
          </cell>
          <cell r="J164">
            <v>1395</v>
          </cell>
          <cell r="K164">
            <v>139.5</v>
          </cell>
          <cell r="L164">
            <v>1395</v>
          </cell>
        </row>
        <row r="165">
          <cell r="A165" t="str">
            <v>NI-75</v>
          </cell>
          <cell r="B165" t="str">
            <v>7.28</v>
          </cell>
          <cell r="C165" t="str">
            <v>Pipe Nipple GI 75 dia</v>
          </cell>
          <cell r="D165" t="str">
            <v>No</v>
          </cell>
          <cell r="E165">
            <v>8</v>
          </cell>
          <cell r="F165">
            <v>8</v>
          </cell>
          <cell r="G165">
            <v>501.82</v>
          </cell>
          <cell r="H165">
            <v>4014.56</v>
          </cell>
          <cell r="I165">
            <v>211.5</v>
          </cell>
          <cell r="J165">
            <v>1692</v>
          </cell>
          <cell r="K165">
            <v>211.5</v>
          </cell>
          <cell r="L165">
            <v>1692</v>
          </cell>
        </row>
        <row r="166">
          <cell r="A166" t="str">
            <v>NI-100</v>
          </cell>
          <cell r="B166" t="str">
            <v>7.29</v>
          </cell>
          <cell r="C166" t="str">
            <v>Pipe Nipple GI 100 dia</v>
          </cell>
          <cell r="D166" t="str">
            <v>No</v>
          </cell>
          <cell r="E166">
            <v>10</v>
          </cell>
          <cell r="F166">
            <v>10</v>
          </cell>
          <cell r="G166">
            <v>627.27</v>
          </cell>
          <cell r="H166">
            <v>6272.7</v>
          </cell>
          <cell r="I166">
            <v>243</v>
          </cell>
          <cell r="J166">
            <v>2430</v>
          </cell>
          <cell r="K166">
            <v>243</v>
          </cell>
          <cell r="L166">
            <v>2430</v>
          </cell>
        </row>
        <row r="167">
          <cell r="A167" t="str">
            <v>NI-150</v>
          </cell>
          <cell r="B167" t="str">
            <v>7.30</v>
          </cell>
          <cell r="C167" t="str">
            <v>Pipe Nipple GI 150 dia</v>
          </cell>
          <cell r="D167" t="str">
            <v>No</v>
          </cell>
          <cell r="E167">
            <v>4</v>
          </cell>
          <cell r="F167">
            <v>4</v>
          </cell>
          <cell r="G167">
            <v>940.91</v>
          </cell>
          <cell r="H167">
            <v>3763.64</v>
          </cell>
          <cell r="I167">
            <v>648</v>
          </cell>
          <cell r="J167">
            <v>2592</v>
          </cell>
          <cell r="K167">
            <v>648</v>
          </cell>
          <cell r="L167">
            <v>2592</v>
          </cell>
        </row>
        <row r="168">
          <cell r="A168" t="str">
            <v>GV-32</v>
          </cell>
          <cell r="B168" t="str">
            <v>7.31</v>
          </cell>
          <cell r="C168" t="str">
            <v>Gate Valve GI 32 dia</v>
          </cell>
          <cell r="D168" t="str">
            <v>No</v>
          </cell>
          <cell r="E168">
            <v>17</v>
          </cell>
          <cell r="F168">
            <v>17</v>
          </cell>
          <cell r="G168">
            <v>693.14</v>
          </cell>
          <cell r="H168">
            <v>11783.38</v>
          </cell>
          <cell r="I168">
            <v>630</v>
          </cell>
          <cell r="J168">
            <v>10710</v>
          </cell>
          <cell r="K168">
            <v>630</v>
          </cell>
          <cell r="L168">
            <v>10710</v>
          </cell>
        </row>
        <row r="169">
          <cell r="A169" t="str">
            <v>GV-40</v>
          </cell>
          <cell r="B169" t="str">
            <v>7.32</v>
          </cell>
          <cell r="C169" t="str">
            <v>Gate Valve GI 40 dia</v>
          </cell>
          <cell r="D169" t="str">
            <v>No</v>
          </cell>
          <cell r="E169">
            <v>14</v>
          </cell>
          <cell r="F169">
            <v>14</v>
          </cell>
          <cell r="G169">
            <v>869.82</v>
          </cell>
          <cell r="H169">
            <v>12177.480000000001</v>
          </cell>
          <cell r="I169">
            <v>777.6</v>
          </cell>
          <cell r="J169">
            <v>10886.4</v>
          </cell>
          <cell r="K169">
            <v>777.6</v>
          </cell>
          <cell r="L169">
            <v>10886.4</v>
          </cell>
        </row>
        <row r="170">
          <cell r="A170" t="str">
            <v>GV-50</v>
          </cell>
          <cell r="B170" t="str">
            <v>7.33</v>
          </cell>
          <cell r="C170" t="str">
            <v>Gate Valve GI 50 dia</v>
          </cell>
          <cell r="D170" t="str">
            <v>No</v>
          </cell>
          <cell r="E170">
            <v>7</v>
          </cell>
          <cell r="F170">
            <v>7</v>
          </cell>
          <cell r="G170">
            <v>1487.68</v>
          </cell>
          <cell r="H170">
            <v>10413.76</v>
          </cell>
          <cell r="I170">
            <v>1602</v>
          </cell>
          <cell r="J170">
            <v>11214</v>
          </cell>
          <cell r="K170">
            <v>1602</v>
          </cell>
          <cell r="L170">
            <v>11214</v>
          </cell>
        </row>
        <row r="171">
          <cell r="A171" t="str">
            <v>GV-63</v>
          </cell>
          <cell r="B171" t="str">
            <v>7.34</v>
          </cell>
          <cell r="C171" t="str">
            <v>Gate Valve GI 63 dia</v>
          </cell>
          <cell r="D171" t="str">
            <v>No</v>
          </cell>
          <cell r="E171">
            <v>4</v>
          </cell>
          <cell r="F171">
            <v>4</v>
          </cell>
          <cell r="G171">
            <v>2545.6799999999998</v>
          </cell>
          <cell r="H171">
            <v>10182.719999999999</v>
          </cell>
          <cell r="I171">
            <v>2430</v>
          </cell>
          <cell r="J171">
            <v>9720</v>
          </cell>
          <cell r="K171">
            <v>2430</v>
          </cell>
          <cell r="L171">
            <v>9720</v>
          </cell>
        </row>
        <row r="172">
          <cell r="A172" t="str">
            <v>GV-75</v>
          </cell>
          <cell r="B172" t="str">
            <v>7.35</v>
          </cell>
          <cell r="C172" t="str">
            <v>Gate Valve GI 75 dia</v>
          </cell>
          <cell r="D172" t="str">
            <v>No</v>
          </cell>
          <cell r="E172">
            <v>4</v>
          </cell>
          <cell r="F172">
            <v>4</v>
          </cell>
          <cell r="G172">
            <v>3682.09</v>
          </cell>
          <cell r="H172">
            <v>14728.36</v>
          </cell>
          <cell r="I172">
            <v>3510</v>
          </cell>
          <cell r="J172">
            <v>14040</v>
          </cell>
          <cell r="K172">
            <v>3510</v>
          </cell>
          <cell r="L172">
            <v>14040</v>
          </cell>
        </row>
        <row r="173">
          <cell r="A173" t="str">
            <v>GV-100</v>
          </cell>
          <cell r="B173" t="str">
            <v>7.36</v>
          </cell>
          <cell r="C173" t="str">
            <v>Gate Valve GI 100 dia</v>
          </cell>
          <cell r="D173" t="str">
            <v>No</v>
          </cell>
          <cell r="E173">
            <v>3</v>
          </cell>
          <cell r="F173">
            <v>3</v>
          </cell>
          <cell r="G173">
            <v>5523.14</v>
          </cell>
          <cell r="H173">
            <v>16569.420000000002</v>
          </cell>
          <cell r="I173">
            <v>6480</v>
          </cell>
          <cell r="J173">
            <v>19440</v>
          </cell>
          <cell r="K173">
            <v>6480</v>
          </cell>
          <cell r="L173">
            <v>19440</v>
          </cell>
        </row>
        <row r="174">
          <cell r="A174" t="str">
            <v>R-40 * 50</v>
          </cell>
          <cell r="B174" t="str">
            <v>7.37</v>
          </cell>
          <cell r="C174" t="str">
            <v xml:space="preserve"> Reducer GI 40 x 50</v>
          </cell>
          <cell r="D174" t="str">
            <v>No</v>
          </cell>
          <cell r="E174">
            <v>1</v>
          </cell>
          <cell r="F174">
            <v>1</v>
          </cell>
          <cell r="G174">
            <v>101.41</v>
          </cell>
          <cell r="H174">
            <v>101.41</v>
          </cell>
          <cell r="I174">
            <v>112.5</v>
          </cell>
          <cell r="J174">
            <v>112.5</v>
          </cell>
          <cell r="K174">
            <v>112.5</v>
          </cell>
          <cell r="L174">
            <v>112.5</v>
          </cell>
        </row>
        <row r="175">
          <cell r="A175" t="str">
            <v>R-32 * 63</v>
          </cell>
          <cell r="B175" t="str">
            <v>7.38</v>
          </cell>
          <cell r="C175" t="str">
            <v xml:space="preserve"> Reducer GI 32 x 63</v>
          </cell>
          <cell r="D175" t="str">
            <v>No</v>
          </cell>
          <cell r="E175">
            <v>1</v>
          </cell>
          <cell r="F175">
            <v>1</v>
          </cell>
          <cell r="G175">
            <v>181.91</v>
          </cell>
          <cell r="H175">
            <v>181.91</v>
          </cell>
          <cell r="I175">
            <v>216</v>
          </cell>
          <cell r="J175">
            <v>216</v>
          </cell>
          <cell r="K175">
            <v>216</v>
          </cell>
          <cell r="L175">
            <v>216</v>
          </cell>
        </row>
        <row r="176">
          <cell r="A176" t="str">
            <v>R-40 * 63</v>
          </cell>
          <cell r="B176" t="str">
            <v>7.39</v>
          </cell>
          <cell r="C176" t="str">
            <v xml:space="preserve"> Reducer GI 40 x 63</v>
          </cell>
          <cell r="D176" t="str">
            <v>No</v>
          </cell>
          <cell r="E176">
            <v>1</v>
          </cell>
          <cell r="F176">
            <v>1</v>
          </cell>
          <cell r="G176">
            <v>181.91</v>
          </cell>
          <cell r="H176">
            <v>181.91</v>
          </cell>
          <cell r="I176">
            <v>216</v>
          </cell>
          <cell r="J176">
            <v>216</v>
          </cell>
          <cell r="K176">
            <v>216</v>
          </cell>
          <cell r="L176">
            <v>216</v>
          </cell>
        </row>
        <row r="177">
          <cell r="A177" t="str">
            <v>DFB-200</v>
          </cell>
          <cell r="B177" t="str">
            <v>7.40</v>
          </cell>
          <cell r="C177" t="str">
            <v>Double flanged bend(90d), DI 200 dia</v>
          </cell>
          <cell r="D177" t="str">
            <v>No</v>
          </cell>
          <cell r="E177">
            <v>7</v>
          </cell>
          <cell r="F177">
            <v>7</v>
          </cell>
          <cell r="G177">
            <v>4203.1400000000003</v>
          </cell>
          <cell r="H177">
            <v>29421.980000000003</v>
          </cell>
          <cell r="I177">
            <v>24300</v>
          </cell>
          <cell r="J177">
            <v>170100</v>
          </cell>
          <cell r="K177">
            <v>24300</v>
          </cell>
          <cell r="L177">
            <v>170100</v>
          </cell>
        </row>
        <row r="178">
          <cell r="A178" t="str">
            <v>FB-200</v>
          </cell>
          <cell r="B178" t="str">
            <v>7.41</v>
          </cell>
          <cell r="C178" t="str">
            <v>Blank flange DI 200 dia</v>
          </cell>
          <cell r="D178" t="str">
            <v>No</v>
          </cell>
          <cell r="E178">
            <v>1</v>
          </cell>
          <cell r="F178">
            <v>1</v>
          </cell>
          <cell r="G178">
            <v>1491.44</v>
          </cell>
          <cell r="H178">
            <v>1491.44</v>
          </cell>
          <cell r="I178">
            <v>2160</v>
          </cell>
          <cell r="J178">
            <v>2160</v>
          </cell>
          <cell r="K178">
            <v>2160</v>
          </cell>
          <cell r="L178">
            <v>2160</v>
          </cell>
        </row>
        <row r="179">
          <cell r="A179" t="str">
            <v>MC-150</v>
          </cell>
          <cell r="B179" t="str">
            <v>7.42</v>
          </cell>
          <cell r="C179" t="str">
            <v>Mechanical Coupling DI 150 dia</v>
          </cell>
          <cell r="D179" t="str">
            <v>No</v>
          </cell>
          <cell r="E179">
            <v>1</v>
          </cell>
          <cell r="F179">
            <v>1</v>
          </cell>
          <cell r="G179">
            <v>3574.51</v>
          </cell>
          <cell r="H179">
            <v>3574.51</v>
          </cell>
          <cell r="I179">
            <v>3240</v>
          </cell>
          <cell r="J179">
            <v>3240</v>
          </cell>
          <cell r="K179">
            <v>3240</v>
          </cell>
          <cell r="L179">
            <v>3240</v>
          </cell>
        </row>
        <row r="180">
          <cell r="A180" t="str">
            <v>MC-200</v>
          </cell>
          <cell r="B180" t="str">
            <v>7.43</v>
          </cell>
          <cell r="C180" t="str">
            <v>Mechanical Coupling DI 200 dia</v>
          </cell>
          <cell r="D180" t="str">
            <v>No</v>
          </cell>
          <cell r="E180">
            <v>6</v>
          </cell>
          <cell r="F180">
            <v>6</v>
          </cell>
          <cell r="G180">
            <v>4190.8100000000004</v>
          </cell>
          <cell r="H180">
            <v>25144.86</v>
          </cell>
          <cell r="I180">
            <v>4860</v>
          </cell>
          <cell r="J180">
            <v>29160</v>
          </cell>
          <cell r="K180">
            <v>4860</v>
          </cell>
          <cell r="L180">
            <v>29160</v>
          </cell>
        </row>
        <row r="181">
          <cell r="A181" t="str">
            <v>MC-250</v>
          </cell>
          <cell r="B181" t="str">
            <v>7.44</v>
          </cell>
          <cell r="C181" t="str">
            <v>Mechanical Coupling DI 250 dia</v>
          </cell>
          <cell r="D181" t="str">
            <v>No</v>
          </cell>
          <cell r="E181">
            <v>2</v>
          </cell>
          <cell r="F181">
            <v>2</v>
          </cell>
          <cell r="G181">
            <v>5053.62</v>
          </cell>
          <cell r="H181">
            <v>10107.24</v>
          </cell>
          <cell r="I181">
            <v>7785</v>
          </cell>
          <cell r="J181">
            <v>15570</v>
          </cell>
          <cell r="K181">
            <v>7785</v>
          </cell>
          <cell r="L181">
            <v>15570</v>
          </cell>
        </row>
        <row r="182">
          <cell r="A182" t="str">
            <v>SV-150</v>
          </cell>
          <cell r="B182" t="str">
            <v>7.45</v>
          </cell>
          <cell r="C182" t="str">
            <v>Sluice Valve DI 150 dia</v>
          </cell>
          <cell r="D182" t="str">
            <v>No</v>
          </cell>
          <cell r="E182">
            <v>17</v>
          </cell>
          <cell r="F182">
            <v>17</v>
          </cell>
          <cell r="G182">
            <v>15876.42</v>
          </cell>
          <cell r="H182">
            <v>269899.14</v>
          </cell>
          <cell r="I182">
            <v>15660</v>
          </cell>
          <cell r="J182">
            <v>266220</v>
          </cell>
          <cell r="K182">
            <v>15660</v>
          </cell>
          <cell r="L182">
            <v>266220</v>
          </cell>
        </row>
        <row r="183">
          <cell r="A183" t="str">
            <v>SV-200</v>
          </cell>
          <cell r="B183" t="str">
            <v>7.46</v>
          </cell>
          <cell r="C183" t="str">
            <v>Sluice Valve DI 200 dia</v>
          </cell>
          <cell r="D183" t="str">
            <v>No</v>
          </cell>
          <cell r="E183">
            <v>6</v>
          </cell>
          <cell r="F183">
            <v>6</v>
          </cell>
          <cell r="G183">
            <v>31038.65</v>
          </cell>
          <cell r="H183">
            <v>186231.90000000002</v>
          </cell>
          <cell r="I183">
            <v>29160</v>
          </cell>
          <cell r="J183">
            <v>174960</v>
          </cell>
          <cell r="K183">
            <v>29160</v>
          </cell>
          <cell r="L183">
            <v>174960</v>
          </cell>
        </row>
        <row r="184">
          <cell r="A184" t="str">
            <v>SV-250</v>
          </cell>
          <cell r="B184" t="str">
            <v>7.47</v>
          </cell>
          <cell r="C184" t="str">
            <v>Sluice Valve DI 250 dia</v>
          </cell>
          <cell r="D184" t="str">
            <v>No</v>
          </cell>
          <cell r="E184">
            <v>1</v>
          </cell>
          <cell r="F184">
            <v>1</v>
          </cell>
          <cell r="G184">
            <v>48589.9</v>
          </cell>
          <cell r="H184">
            <v>48589.9</v>
          </cell>
          <cell r="I184">
            <v>34560</v>
          </cell>
          <cell r="J184">
            <v>34560</v>
          </cell>
          <cell r="K184">
            <v>34560</v>
          </cell>
          <cell r="L184">
            <v>34560</v>
          </cell>
        </row>
        <row r="185">
          <cell r="A185" t="str">
            <v>DET-200</v>
          </cell>
          <cell r="B185" t="str">
            <v>7.48</v>
          </cell>
          <cell r="C185" t="str">
            <v>Double Flanged  Equal Tee DI 200 dia</v>
          </cell>
          <cell r="D185" t="str">
            <v>No</v>
          </cell>
          <cell r="E185">
            <v>1</v>
          </cell>
          <cell r="F185">
            <v>1</v>
          </cell>
          <cell r="G185">
            <v>5328.65</v>
          </cell>
          <cell r="H185">
            <v>5328.65</v>
          </cell>
          <cell r="I185">
            <v>23760</v>
          </cell>
          <cell r="J185">
            <v>23760</v>
          </cell>
          <cell r="K185">
            <v>23760</v>
          </cell>
          <cell r="L185">
            <v>23760</v>
          </cell>
        </row>
        <row r="186">
          <cell r="A186" t="str">
            <v>DUT-200 * 150 * 200</v>
          </cell>
          <cell r="B186" t="str">
            <v>7.49</v>
          </cell>
          <cell r="C186" t="str">
            <v xml:space="preserve">DI flanged unequal tee DI 200 x 150 x 200 </v>
          </cell>
          <cell r="D186" t="str">
            <v>No</v>
          </cell>
          <cell r="E186">
            <v>1</v>
          </cell>
          <cell r="F186">
            <v>1</v>
          </cell>
          <cell r="G186">
            <v>4151.91</v>
          </cell>
          <cell r="H186">
            <v>4151.91</v>
          </cell>
          <cell r="I186">
            <v>27540</v>
          </cell>
          <cell r="J186">
            <v>27540</v>
          </cell>
          <cell r="K186">
            <v>27540</v>
          </cell>
          <cell r="L186">
            <v>27540</v>
          </cell>
        </row>
        <row r="187">
          <cell r="A187" t="str">
            <v>DFTP-150</v>
          </cell>
          <cell r="B187" t="str">
            <v>7.50</v>
          </cell>
          <cell r="C187" t="str">
            <v xml:space="preserve"> Flanged Tail piece DI 150 dia</v>
          </cell>
          <cell r="D187" t="str">
            <v>No</v>
          </cell>
          <cell r="E187">
            <v>1</v>
          </cell>
          <cell r="F187">
            <v>1</v>
          </cell>
          <cell r="G187">
            <v>2536.29</v>
          </cell>
          <cell r="H187">
            <v>2536.29</v>
          </cell>
          <cell r="I187">
            <v>4158</v>
          </cell>
          <cell r="J187">
            <v>4158</v>
          </cell>
          <cell r="K187">
            <v>4158</v>
          </cell>
          <cell r="L187">
            <v>4158</v>
          </cell>
        </row>
        <row r="188">
          <cell r="A188" t="str">
            <v>DFTP-200</v>
          </cell>
          <cell r="B188" t="str">
            <v>7.51</v>
          </cell>
          <cell r="C188" t="str">
            <v xml:space="preserve"> Flanged Tail piece DI 200 dia</v>
          </cell>
          <cell r="D188" t="str">
            <v>No</v>
          </cell>
          <cell r="E188">
            <v>4</v>
          </cell>
          <cell r="F188">
            <v>4</v>
          </cell>
          <cell r="G188">
            <v>3595.36</v>
          </cell>
          <cell r="H188">
            <v>14381.44</v>
          </cell>
          <cell r="I188">
            <v>8856</v>
          </cell>
          <cell r="J188">
            <v>35424</v>
          </cell>
          <cell r="K188">
            <v>8856</v>
          </cell>
          <cell r="L188">
            <v>35424</v>
          </cell>
        </row>
        <row r="189">
          <cell r="A189" t="str">
            <v>DFTP-250</v>
          </cell>
          <cell r="B189" t="str">
            <v>7.52</v>
          </cell>
          <cell r="C189" t="str">
            <v xml:space="preserve"> Flanged Tail piece DI 250 dia</v>
          </cell>
          <cell r="D189" t="str">
            <v>No</v>
          </cell>
          <cell r="E189">
            <v>1</v>
          </cell>
          <cell r="F189">
            <v>1</v>
          </cell>
          <cell r="G189">
            <v>4966.6499999999996</v>
          </cell>
          <cell r="H189">
            <v>4966.6499999999996</v>
          </cell>
          <cell r="I189">
            <v>11448</v>
          </cell>
          <cell r="J189">
            <v>11448</v>
          </cell>
          <cell r="K189">
            <v>11448</v>
          </cell>
          <cell r="L189">
            <v>11448</v>
          </cell>
        </row>
        <row r="190">
          <cell r="A190" t="str">
            <v>DDFTP-150</v>
          </cell>
          <cell r="B190" t="str">
            <v>7.53</v>
          </cell>
          <cell r="C190" t="str">
            <v xml:space="preserve"> Double flanged Tail piece DI 150 dia</v>
          </cell>
          <cell r="D190" t="str">
            <v>No</v>
          </cell>
          <cell r="E190">
            <v>2</v>
          </cell>
          <cell r="F190">
            <v>2</v>
          </cell>
          <cell r="G190">
            <v>2536.29</v>
          </cell>
          <cell r="H190">
            <v>5072.58</v>
          </cell>
          <cell r="I190">
            <v>4968</v>
          </cell>
          <cell r="J190">
            <v>9936</v>
          </cell>
          <cell r="K190">
            <v>4968</v>
          </cell>
          <cell r="L190">
            <v>9936</v>
          </cell>
        </row>
        <row r="191">
          <cell r="A191" t="str">
            <v>DDFTP-200</v>
          </cell>
          <cell r="B191" t="str">
            <v>7.54</v>
          </cell>
          <cell r="C191" t="str">
            <v xml:space="preserve"> Double flanged Tail piece DI 200 dia</v>
          </cell>
          <cell r="D191" t="str">
            <v>No</v>
          </cell>
          <cell r="E191">
            <v>17</v>
          </cell>
          <cell r="F191">
            <v>17</v>
          </cell>
          <cell r="G191">
            <v>3595.36</v>
          </cell>
          <cell r="H191">
            <v>61121.120000000003</v>
          </cell>
          <cell r="I191">
            <v>9504</v>
          </cell>
          <cell r="J191">
            <v>161568</v>
          </cell>
          <cell r="K191">
            <v>9504</v>
          </cell>
          <cell r="L191">
            <v>161568</v>
          </cell>
        </row>
        <row r="192">
          <cell r="A192" t="str">
            <v>DDFTP-250</v>
          </cell>
          <cell r="B192" t="str">
            <v>7.55</v>
          </cell>
          <cell r="C192" t="str">
            <v xml:space="preserve"> Double flanged Tail piece DI 250 dia</v>
          </cell>
          <cell r="D192" t="str">
            <v>No</v>
          </cell>
          <cell r="E192">
            <v>1</v>
          </cell>
          <cell r="F192">
            <v>1</v>
          </cell>
          <cell r="G192">
            <v>4710.2299999999996</v>
          </cell>
          <cell r="H192">
            <v>4710.2299999999996</v>
          </cell>
          <cell r="I192">
            <v>12420</v>
          </cell>
          <cell r="J192">
            <v>12420</v>
          </cell>
          <cell r="K192">
            <v>12420</v>
          </cell>
          <cell r="L192">
            <v>12420</v>
          </cell>
        </row>
        <row r="193">
          <cell r="A193" t="str">
            <v>DDFB-150</v>
          </cell>
          <cell r="B193" t="str">
            <v>7.56</v>
          </cell>
          <cell r="C193" t="str">
            <v>Ductile Duck foot bend DI 150 dia</v>
          </cell>
          <cell r="D193" t="str">
            <v>No</v>
          </cell>
          <cell r="E193">
            <v>1</v>
          </cell>
          <cell r="F193">
            <v>1</v>
          </cell>
          <cell r="G193">
            <v>2536.29</v>
          </cell>
          <cell r="H193">
            <v>2536.29</v>
          </cell>
          <cell r="I193">
            <v>9180</v>
          </cell>
          <cell r="J193">
            <v>9180</v>
          </cell>
          <cell r="K193">
            <v>9180</v>
          </cell>
          <cell r="L193">
            <v>9180</v>
          </cell>
        </row>
        <row r="194">
          <cell r="A194" t="str">
            <v>DDFB-200</v>
          </cell>
          <cell r="B194" t="str">
            <v>7.57</v>
          </cell>
          <cell r="C194" t="str">
            <v>Ductile Duck foot bend DI 200 dia</v>
          </cell>
          <cell r="D194" t="str">
            <v>No</v>
          </cell>
          <cell r="E194">
            <v>2</v>
          </cell>
          <cell r="F194">
            <v>2</v>
          </cell>
          <cell r="G194">
            <v>3595.36</v>
          </cell>
          <cell r="H194">
            <v>7190.72</v>
          </cell>
          <cell r="I194">
            <v>12420</v>
          </cell>
          <cell r="J194">
            <v>24840</v>
          </cell>
          <cell r="K194">
            <v>12420</v>
          </cell>
          <cell r="L194">
            <v>24840</v>
          </cell>
        </row>
        <row r="195">
          <cell r="A195" t="str">
            <v>DDFB-250</v>
          </cell>
          <cell r="B195" t="str">
            <v>7.58</v>
          </cell>
          <cell r="C195" t="str">
            <v>Ductile Duck foot bend DI 250 dia</v>
          </cell>
          <cell r="D195" t="str">
            <v>No</v>
          </cell>
          <cell r="E195">
            <v>1</v>
          </cell>
          <cell r="F195">
            <v>1</v>
          </cell>
          <cell r="G195">
            <v>4710.2299999999996</v>
          </cell>
          <cell r="H195">
            <v>4710.2299999999996</v>
          </cell>
          <cell r="I195">
            <v>15660</v>
          </cell>
          <cell r="J195">
            <v>15660</v>
          </cell>
          <cell r="K195">
            <v>15660</v>
          </cell>
          <cell r="L195">
            <v>15660</v>
          </cell>
        </row>
        <row r="196">
          <cell r="A196" t="str">
            <v>RV-200</v>
          </cell>
          <cell r="B196" t="str">
            <v>7.59</v>
          </cell>
          <cell r="C196" t="str">
            <v>Reflux Valve DI 200 dia</v>
          </cell>
          <cell r="D196" t="str">
            <v>No</v>
          </cell>
          <cell r="E196">
            <v>2</v>
          </cell>
          <cell r="F196">
            <v>2</v>
          </cell>
          <cell r="G196">
            <v>10786.08</v>
          </cell>
          <cell r="H196">
            <v>21572.16</v>
          </cell>
          <cell r="I196">
            <v>16416</v>
          </cell>
          <cell r="J196">
            <v>32832</v>
          </cell>
          <cell r="K196">
            <v>16416</v>
          </cell>
          <cell r="L196">
            <v>32832</v>
          </cell>
        </row>
        <row r="197">
          <cell r="A197" t="str">
            <v>DFM-200</v>
          </cell>
          <cell r="B197" t="str">
            <v>7.60</v>
          </cell>
          <cell r="C197" t="str">
            <v>Discharge flow meter DI 200 dia</v>
          </cell>
          <cell r="D197" t="str">
            <v>No</v>
          </cell>
          <cell r="E197">
            <v>2</v>
          </cell>
          <cell r="F197">
            <v>2</v>
          </cell>
          <cell r="G197">
            <v>21572.16</v>
          </cell>
          <cell r="H197">
            <v>43144.32</v>
          </cell>
          <cell r="I197">
            <v>59400</v>
          </cell>
          <cell r="J197">
            <v>118800</v>
          </cell>
          <cell r="K197">
            <v>59400</v>
          </cell>
          <cell r="L197">
            <v>118800</v>
          </cell>
        </row>
        <row r="198">
          <cell r="A198" t="str">
            <v>GFTP-150</v>
          </cell>
          <cell r="B198" t="str">
            <v>7.61</v>
          </cell>
          <cell r="C198" t="str">
            <v xml:space="preserve"> flanged Tail piece GI 150 dia</v>
          </cell>
          <cell r="D198" t="str">
            <v>No</v>
          </cell>
          <cell r="E198">
            <v>30</v>
          </cell>
          <cell r="F198">
            <v>30</v>
          </cell>
          <cell r="G198">
            <v>3686.33</v>
          </cell>
          <cell r="H198">
            <v>110589.9</v>
          </cell>
          <cell r="I198">
            <v>3105</v>
          </cell>
          <cell r="J198">
            <v>93150</v>
          </cell>
          <cell r="K198">
            <v>3105</v>
          </cell>
          <cell r="L198">
            <v>93150</v>
          </cell>
        </row>
        <row r="199">
          <cell r="A199" t="str">
            <v>BellM-250</v>
          </cell>
          <cell r="B199" t="str">
            <v>7.62</v>
          </cell>
          <cell r="C199" t="str">
            <v>Bell mouth flange DI 250 dia</v>
          </cell>
          <cell r="D199" t="str">
            <v>No</v>
          </cell>
          <cell r="E199">
            <v>3</v>
          </cell>
          <cell r="F199">
            <v>3</v>
          </cell>
          <cell r="G199">
            <v>2500</v>
          </cell>
          <cell r="H199">
            <v>7500</v>
          </cell>
          <cell r="I199">
            <v>25920</v>
          </cell>
          <cell r="J199">
            <v>77760</v>
          </cell>
          <cell r="K199">
            <v>25920</v>
          </cell>
          <cell r="L199">
            <v>77760</v>
          </cell>
        </row>
        <row r="200">
          <cell r="A200" t="str">
            <v>BellM-100</v>
          </cell>
          <cell r="B200" t="str">
            <v>7.63</v>
          </cell>
          <cell r="C200" t="str">
            <v>Bell mouth flange GI 100 dia</v>
          </cell>
          <cell r="D200" t="str">
            <v>No</v>
          </cell>
          <cell r="E200">
            <v>1</v>
          </cell>
          <cell r="F200">
            <v>1</v>
          </cell>
          <cell r="G200">
            <v>2000</v>
          </cell>
          <cell r="H200">
            <v>2000</v>
          </cell>
          <cell r="I200">
            <v>13284</v>
          </cell>
          <cell r="J200">
            <v>13284</v>
          </cell>
          <cell r="K200">
            <v>13284</v>
          </cell>
          <cell r="L200">
            <v>13284</v>
          </cell>
        </row>
        <row r="201">
          <cell r="A201" t="str">
            <v>mtr</v>
          </cell>
          <cell r="B201" t="str">
            <v>8</v>
          </cell>
          <cell r="C201" t="str">
            <v>Supply of Standard water meter operating with volumetric Rotary-piston principal with 1/2" dia. inlet and outlet pipe. Test pressure of 21 kg/sq.cm.,   Maximum continuous flow (test) of 2.73 m3 per hour. Minimum flow at (  2% accuracy) of 27.</v>
          </cell>
          <cell r="D201" t="str">
            <v>No</v>
          </cell>
          <cell r="E201">
            <v>1086</v>
          </cell>
          <cell r="F201">
            <v>1086</v>
          </cell>
          <cell r="G201">
            <v>1300</v>
          </cell>
          <cell r="H201">
            <v>1411800</v>
          </cell>
          <cell r="I201">
            <v>1080</v>
          </cell>
          <cell r="J201">
            <v>1172880</v>
          </cell>
          <cell r="K201">
            <v>1080</v>
          </cell>
          <cell r="L201">
            <v>1172880</v>
          </cell>
        </row>
        <row r="202">
          <cell r="B202" t="str">
            <v>PART C: Provisional Sum</v>
          </cell>
          <cell r="H202">
            <v>450000</v>
          </cell>
          <cell r="J202">
            <v>606508.48</v>
          </cell>
          <cell r="L202">
            <v>606508.48</v>
          </cell>
        </row>
      </sheetData>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ow r="4">
          <cell r="B4" t="str">
            <v>Type-1</v>
          </cell>
        </row>
      </sheetData>
      <sheetData sheetId="12" refreshError="1"/>
      <sheetData sheetId="13" refreshError="1"/>
      <sheetData sheetId="14" refreshError="1"/>
      <sheetData sheetId="15">
        <row r="12">
          <cell r="A12" t="str">
            <v>1.1.a</v>
          </cell>
        </row>
      </sheetData>
      <sheetData sheetId="16"/>
      <sheetData sheetId="17"/>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s>
    <sheetDataSet>
      <sheetData sheetId="0"/>
      <sheetData sheetId="1">
        <row r="22">
          <cell r="E22" t="str">
            <v>WSSDO, Baitadi</v>
          </cell>
        </row>
      </sheetData>
      <sheetData sheetId="2"/>
      <sheetData sheetId="3"/>
      <sheetData sheetId="4"/>
      <sheetData sheetId="5"/>
      <sheetData sheetId="6"/>
      <sheetData sheetId="7"/>
      <sheetData sheetId="8"/>
      <sheetData sheetId="9"/>
      <sheetData sheetId="10">
        <row r="10">
          <cell r="B10" t="str">
            <v>TRANSMISSION  LINE</v>
          </cell>
        </row>
        <row r="26">
          <cell r="D26">
            <v>45</v>
          </cell>
        </row>
      </sheetData>
      <sheetData sheetId="11"/>
      <sheetData sheetId="12"/>
      <sheetData sheetId="13"/>
      <sheetData sheetId="14"/>
      <sheetData sheetId="15"/>
      <sheetData sheetId="16">
        <row r="117">
          <cell r="G117">
            <v>1122</v>
          </cell>
        </row>
        <row r="118">
          <cell r="G118">
            <v>168.90500000000003</v>
          </cell>
          <cell r="I118">
            <v>157.54200000000003</v>
          </cell>
          <cell r="K118">
            <v>461.01000000000005</v>
          </cell>
          <cell r="M118">
            <v>230.08700000000005</v>
          </cell>
          <cell r="O118">
            <v>337.41399999999999</v>
          </cell>
          <cell r="Q118">
            <v>3259.9731999999999</v>
          </cell>
        </row>
      </sheetData>
      <sheetData sheetId="17">
        <row r="9">
          <cell r="O9">
            <v>92787.720465000006</v>
          </cell>
        </row>
      </sheetData>
      <sheetData sheetId="18">
        <row r="36">
          <cell r="C36" t="str">
            <v>SOIL</v>
          </cell>
        </row>
      </sheetData>
      <sheetData sheetId="19">
        <row r="18">
          <cell r="B18" t="str">
            <v>Spring Intake1</v>
          </cell>
        </row>
      </sheetData>
      <sheetData sheetId="20"/>
      <sheetData sheetId="21">
        <row r="162">
          <cell r="W162">
            <v>1065.0403999999996</v>
          </cell>
        </row>
      </sheetData>
      <sheetData sheetId="22"/>
      <sheetData sheetId="23"/>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 val="DrawingControls"/>
      <sheetName val="Pump Capacity"/>
      <sheetName val="Sheet2"/>
      <sheetName val="Sheet3"/>
      <sheetName val="Demand 9"/>
      <sheetName val="Demand 8"/>
      <sheetName val="Design"/>
      <sheetName val="Summary (2)"/>
      <sheetName val="Demand"/>
      <sheetName val="PipeList (2)"/>
    </sheetNames>
    <sheetDataSet>
      <sheetData sheetId="0"/>
      <sheetData sheetId="1">
        <row r="3">
          <cell r="H3">
            <v>5</v>
          </cell>
        </row>
        <row r="22">
          <cell r="E22" t="str">
            <v>WSSDO, Baitadi</v>
          </cell>
        </row>
      </sheetData>
      <sheetData sheetId="2"/>
      <sheetData sheetId="3"/>
      <sheetData sheetId="4"/>
      <sheetData sheetId="5">
        <row r="19">
          <cell r="C19">
            <v>15</v>
          </cell>
        </row>
      </sheetData>
      <sheetData sheetId="6">
        <row r="21">
          <cell r="C21">
            <v>45</v>
          </cell>
        </row>
      </sheetData>
      <sheetData sheetId="7">
        <row r="16">
          <cell r="C16">
            <v>4</v>
          </cell>
        </row>
      </sheetData>
      <sheetData sheetId="8">
        <row r="10">
          <cell r="C10">
            <v>1</v>
          </cell>
        </row>
      </sheetData>
      <sheetData sheetId="9">
        <row r="9">
          <cell r="A9">
            <v>1</v>
          </cell>
        </row>
      </sheetData>
      <sheetData sheetId="10">
        <row r="7">
          <cell r="C7" t="str">
            <v>( To )</v>
          </cell>
        </row>
      </sheetData>
      <sheetData sheetId="11">
        <row r="2">
          <cell r="D2">
            <v>0</v>
          </cell>
        </row>
      </sheetData>
      <sheetData sheetId="12"/>
      <sheetData sheetId="13"/>
      <sheetData sheetId="14"/>
      <sheetData sheetId="15"/>
      <sheetData sheetId="16">
        <row r="6">
          <cell r="G6" t="str">
            <v>Sch-1</v>
          </cell>
        </row>
      </sheetData>
      <sheetData sheetId="17">
        <row r="8">
          <cell r="E8" t="str">
            <v>SCHEME:</v>
          </cell>
        </row>
        <row r="9">
          <cell r="O9">
            <v>92787.720465000006</v>
          </cell>
        </row>
        <row r="73">
          <cell r="O73">
            <v>93359.862871517864</v>
          </cell>
        </row>
        <row r="75">
          <cell r="O75">
            <v>196504.80646499997</v>
          </cell>
        </row>
        <row r="139">
          <cell r="O139">
            <v>198280.0148549107</v>
          </cell>
        </row>
        <row r="141">
          <cell r="O141">
            <v>102136.466025</v>
          </cell>
        </row>
        <row r="205">
          <cell r="O205">
            <v>103054.24447341965</v>
          </cell>
        </row>
        <row r="207">
          <cell r="O207">
            <v>81996.881175000002</v>
          </cell>
        </row>
        <row r="271">
          <cell r="O271">
            <v>82528.712815589271</v>
          </cell>
        </row>
        <row r="273">
          <cell r="O273">
            <v>133208.96836500001</v>
          </cell>
        </row>
        <row r="337">
          <cell r="O337">
            <v>134338.26195919642</v>
          </cell>
        </row>
        <row r="339">
          <cell r="O339">
            <v>241099.60148999997</v>
          </cell>
        </row>
        <row r="403">
          <cell r="O403">
            <v>242949.35172527496</v>
          </cell>
        </row>
      </sheetData>
      <sheetData sheetId="18">
        <row r="4">
          <cell r="H4">
            <v>1</v>
          </cell>
        </row>
      </sheetData>
      <sheetData sheetId="19">
        <row r="5">
          <cell r="D5" t="str">
            <v>Sch- 1</v>
          </cell>
        </row>
      </sheetData>
      <sheetData sheetId="20">
        <row r="11">
          <cell r="K11">
            <v>10</v>
          </cell>
        </row>
      </sheetData>
      <sheetData sheetId="21">
        <row r="6">
          <cell r="F6" t="str">
            <v>Total Pipeline (m)</v>
          </cell>
        </row>
        <row r="162">
          <cell r="W162">
            <v>1065.0403999999996</v>
          </cell>
        </row>
      </sheetData>
      <sheetData sheetId="22">
        <row r="5">
          <cell r="S5" t="str">
            <v>ITEMWISE</v>
          </cell>
        </row>
      </sheetData>
      <sheetData sheetId="23">
        <row r="5">
          <cell r="D5" t="str">
            <v xml:space="preserve">  Scheme-1</v>
          </cell>
        </row>
      </sheetData>
      <sheetData sheetId="24" refreshError="1"/>
      <sheetData sheetId="25"/>
      <sheetData sheetId="26"/>
      <sheetData sheetId="27"/>
      <sheetData sheetId="28" refreshError="1"/>
      <sheetData sheetId="29" refreshError="1"/>
      <sheetData sheetId="30" refreshError="1"/>
      <sheetData sheetId="31"/>
      <sheetData sheetId="32"/>
      <sheetData sheetId="33"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Page1"/>
      <sheetName val="Page2"/>
      <sheetName val="Page3"/>
      <sheetName val="Page4"/>
      <sheetName val="Page5"/>
      <sheetName val="Page6"/>
      <sheetName val="Page7"/>
      <sheetName val="ana"/>
      <sheetName val="F1-school-wash"/>
      <sheetName val="health"/>
      <sheetName val="WOMen dev "/>
      <sheetName val="F3-A,B(VDC)"/>
      <sheetName val="F3-C(VDC)"/>
      <sheetName val="F3-D(VC)"/>
      <sheetName val="F2-inst. wash"/>
      <sheetName val="F3-A,B(NGO)"/>
      <sheetName val="F3-C(NGO)"/>
      <sheetName val="F4"/>
      <sheetName val="r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I3" t="str">
            <v>DWS</v>
          </cell>
          <cell r="J3" t="str">
            <v>Gravity</v>
          </cell>
          <cell r="K3" t="str">
            <v>Completed</v>
          </cell>
        </row>
        <row r="4">
          <cell r="I4" t="str">
            <v>Health</v>
          </cell>
          <cell r="J4" t="str">
            <v>Lift</v>
          </cell>
          <cell r="K4" t="str">
            <v>Ongoing</v>
          </cell>
        </row>
        <row r="5">
          <cell r="I5" t="str">
            <v>Sanitation</v>
          </cell>
          <cell r="J5" t="str">
            <v>SI</v>
          </cell>
          <cell r="K5" t="str">
            <v>Planning</v>
          </cell>
        </row>
        <row r="6">
          <cell r="J6" t="str">
            <v>Overhead Lift</v>
          </cell>
        </row>
        <row r="7">
          <cell r="J7" t="str">
            <v>RWH</v>
          </cell>
        </row>
      </sheetData>
      <sheetData sheetId="19"/>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BOQ_Birendranagar"/>
      <sheetName val="Breakdown_Material"/>
      <sheetName val="BOQ_WUSC"/>
      <sheetName val="BOQ"/>
      <sheetName val="Sheet1"/>
      <sheetName val="TOC"/>
      <sheetName val="Cost Extract"/>
      <sheetName val="Summary of Cost"/>
      <sheetName val="F_Pipesdetails"/>
      <sheetName val="F_Pipes"/>
      <sheetName val="TRANS_dist_pipework_Contractor"/>
      <sheetName val="Earhwork_pipe_WUC"/>
      <sheetName val="F_TransPL"/>
      <sheetName val="Pipecosttrans"/>
      <sheetName val="F_Pipecostdist"/>
      <sheetName val="Pipelaycost"/>
      <sheetName val="F_SA_1APL"/>
      <sheetName val="F_SA_1BPL"/>
      <sheetName val="RVT_FENCING"/>
      <sheetName val="RVT_20"/>
      <sheetName val="RVT_50"/>
      <sheetName val="RVT_125"/>
      <sheetName val="RVT_200"/>
      <sheetName val="F_SA_2PL"/>
      <sheetName val="F_SA_3APL"/>
      <sheetName val="F_SA_3BPL"/>
      <sheetName val="F_SA_4PL"/>
      <sheetName val="F_SA_5PL"/>
      <sheetName val="F_SA_6PL"/>
      <sheetName val="F_SA_7PL"/>
      <sheetName val="F_SA_8PL"/>
      <sheetName val="F_SA_9PL"/>
      <sheetName val="F_SA_10PL"/>
      <sheetName val="F_AppTrack"/>
      <sheetName val="Major Cross"/>
      <sheetName val="SCross"/>
      <sheetName val="F_RVT_All"/>
      <sheetName val="sum_F_RVT_ALL"/>
      <sheetName val="F_Box"/>
      <sheetName val="F_Box Sum"/>
      <sheetName val="F_Guard House"/>
      <sheetName val="F_Public Toilet"/>
      <sheetName val="Misc"/>
      <sheetName val="Mitigation"/>
      <sheetName val="F_Drain"/>
      <sheetName val="F_Piperate"/>
      <sheetName val="LabMatRate"/>
      <sheetName val="RateAnalysis"/>
      <sheetName val="TruckAna"/>
      <sheetName val="F_treatment NRQ"/>
      <sheetName val="PipeCostComp"/>
      <sheetName val="SCrossData"/>
      <sheetName val="Summary of Pipe Work"/>
      <sheetName val="F_Earth Work"/>
      <sheetName val="LocalMat"/>
      <sheetName val="F_Office building"/>
      <sheetName val="SumRate"/>
      <sheetName val="F_Intake"/>
      <sheetName val="F_Grit Chamber"/>
      <sheetName val="F_Treatment"/>
      <sheetName val="Codes"/>
      <sheetName val="Summary of rate "/>
      <sheetName val="MatInput"/>
      <sheetName val="DataS"/>
      <sheetName val="DataP"/>
      <sheetName val="Co pa"/>
      <sheetName val="PLD"/>
      <sheetName val="PLD rate "/>
      <sheetName val="cost "/>
      <sheetName val="drw"/>
      <sheetName val="dis rt"/>
      <sheetName val="Rate analy"/>
      <sheetName val="SalFeat (E)"/>
      <sheetName val="Sumcost"/>
      <sheetName val=" intake  st"/>
      <sheetName val="COM-COST"/>
      <sheetName val="COM-COST (E)"/>
      <sheetName val="Spring intake "/>
      <sheetName val=" intake  maint"/>
      <sheetName val="psp  (2)"/>
      <sheetName val="Str.Intake"/>
      <sheetName val="psp "/>
      <sheetName val="BPT "/>
      <sheetName val="BPT  main"/>
      <sheetName val="DC"/>
      <sheetName val="Ma rt1"/>
      <sheetName val="Ma rt 3"/>
      <sheetName val="psp mainte"/>
      <sheetName val="DC,IC,CC,BPT"/>
      <sheetName val="FRC-1"/>
      <sheetName val="FRC-2"/>
      <sheetName val="fvt4"/>
      <sheetName val="fvt6"/>
      <sheetName val="fvt7"/>
      <sheetName val="fvt8"/>
      <sheetName val="fvt10"/>
      <sheetName val="fvt20"/>
      <sheetName val="fvt18"/>
      <sheetName val="fvt12"/>
      <sheetName val="fvt14"/>
      <sheetName val="BWF and gate intake dhara "/>
      <sheetName val="Int. Protect"/>
      <sheetName val="CR 15mm- 60m"/>
      <sheetName val="CR 32mm- 30m "/>
      <sheetName val="T-PVT"/>
      <sheetName val="S.Crossing"/>
      <sheetName val="PIPE"/>
      <sheetName val="PIPELINE"/>
      <sheetName val="PIPELAY"/>
      <sheetName val="PipeFittings"/>
      <sheetName val="ItemQty"/>
      <sheetName val="MatQty"/>
      <sheetName val="intake with cc"/>
      <sheetName val="Str. fencing"/>
      <sheetName val="fvt5"/>
      <sheetName val="BWF and gate  rvt"/>
      <sheetName val="Avc "/>
      <sheetName val="wvc "/>
      <sheetName val="wvc_G"/>
      <sheetName val="G. Cross"/>
      <sheetName val="TOOLS"/>
      <sheetName val="Trans rate"/>
      <sheetName val="MatRates"/>
      <sheetName val="FctO"/>
      <sheetName val="CC BPT DC IC"/>
      <sheetName val="VC"/>
      <sheetName val="Taps"/>
      <sheetName val="Norms"/>
      <sheetName val="Earth for exca. and Back f"/>
      <sheetName val="stone &amp; conctreting"/>
      <sheetName val="Steel,ferr,wood"/>
      <sheetName val="Pointing, punning "/>
      <sheetName val="HDPE pipe joining "/>
      <sheetName val="Gravel packing &amp; door shutter"/>
    </sheetNames>
    <sheetDataSet>
      <sheetData sheetId="0"/>
      <sheetData sheetId="1"/>
      <sheetData sheetId="2"/>
      <sheetData sheetId="3">
        <row r="11">
          <cell r="A11" t="str">
            <v>1.1.a</v>
          </cell>
          <cell r="B11" t="str">
            <v>1-1(a)</v>
          </cell>
          <cell r="C11" t="str">
            <v>Cutting of Trees including cutting of branches and hauling to 15 m distance (12-30 cm dia.)</v>
          </cell>
          <cell r="D11" t="str">
            <v>Cutting of Trees (12-30 cm dia.)</v>
          </cell>
          <cell r="E11" t="str">
            <v>no</v>
          </cell>
          <cell r="F11">
            <v>11.96</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BD11">
            <v>0</v>
          </cell>
        </row>
        <row r="12">
          <cell r="A12" t="str">
            <v>1.1.b</v>
          </cell>
          <cell r="B12" t="str">
            <v>1-1(b)</v>
          </cell>
          <cell r="C12" t="str">
            <v>Cutting of Trees including cutting of branches and hauling to 15 m distance (21-60 cm dia.)</v>
          </cell>
          <cell r="D12" t="str">
            <v>Cutting of Trees (21-60 cm dia.)</v>
          </cell>
          <cell r="E12" t="str">
            <v>no</v>
          </cell>
          <cell r="F12">
            <v>35.880000000000003</v>
          </cell>
          <cell r="G12">
            <v>42</v>
          </cell>
          <cell r="H12">
            <v>1506.96</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40</v>
          </cell>
          <cell r="X12">
            <v>1435.2</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2</v>
          </cell>
          <cell r="AT12">
            <v>71.760000000000005</v>
          </cell>
          <cell r="AU12">
            <v>0</v>
          </cell>
          <cell r="AV12">
            <v>0</v>
          </cell>
          <cell r="AW12">
            <v>0</v>
          </cell>
          <cell r="AX12">
            <v>0</v>
          </cell>
          <cell r="BD12">
            <v>40</v>
          </cell>
        </row>
        <row r="13">
          <cell r="A13" t="str">
            <v>1.1.c</v>
          </cell>
          <cell r="B13" t="str">
            <v>1-1(c)</v>
          </cell>
          <cell r="C13" t="str">
            <v>Cutting of Trees including cutting of branches and hauling to 15 m distance (61-90 cm dia.)</v>
          </cell>
          <cell r="D13" t="str">
            <v>Cutting of Trees (61-90 cm dia.)</v>
          </cell>
          <cell r="E13" t="str">
            <v>no</v>
          </cell>
          <cell r="F13">
            <v>90.160000000000011</v>
          </cell>
          <cell r="G13">
            <v>850</v>
          </cell>
          <cell r="H13">
            <v>76636.000000000015</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850</v>
          </cell>
          <cell r="AB13">
            <v>76636.000000000015</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BD13">
            <v>0</v>
          </cell>
        </row>
        <row r="14">
          <cell r="A14" t="str">
            <v>1.1.d</v>
          </cell>
          <cell r="B14" t="str">
            <v>1-1(d)</v>
          </cell>
          <cell r="C14" t="str">
            <v>Cutting of Trees including cutting of branches and hauling to 15 m distance (91-120 cm dia.)</v>
          </cell>
          <cell r="D14" t="str">
            <v>Cutting of Trees (91-120 cm dia.)</v>
          </cell>
          <cell r="E14" t="str">
            <v>no</v>
          </cell>
          <cell r="F14">
            <v>90.160000000000011</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BD14">
            <v>0</v>
          </cell>
        </row>
        <row r="15">
          <cell r="A15" t="str">
            <v>1.1.e</v>
          </cell>
          <cell r="B15" t="str">
            <v>1-1(e)</v>
          </cell>
          <cell r="C15" t="str">
            <v>Cutting of Trees including cutting of branches and hauling to 15 m distance (121-180 cm dia.)</v>
          </cell>
          <cell r="D15" t="str">
            <v>Cutting of Trees (121-180 cm dia.)</v>
          </cell>
          <cell r="E15" t="str">
            <v>no</v>
          </cell>
          <cell r="F15">
            <v>368</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BD15">
            <v>0</v>
          </cell>
        </row>
        <row r="16">
          <cell r="A16" t="str">
            <v>1.1.f</v>
          </cell>
          <cell r="B16" t="str">
            <v>1-1(f)</v>
          </cell>
          <cell r="C16" t="str">
            <v>Cutting of Trees including cutting of branches and hauling to 15 m distance (181-240 cm dia.)</v>
          </cell>
          <cell r="D16" t="str">
            <v>Cutting of Trees (181-240 cm dia.)</v>
          </cell>
          <cell r="E16" t="str">
            <v>no</v>
          </cell>
          <cell r="F16">
            <v>368</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BD16">
            <v>0</v>
          </cell>
        </row>
        <row r="17">
          <cell r="A17" t="str">
            <v>1.1.g</v>
          </cell>
          <cell r="B17" t="str">
            <v>1-1(g)</v>
          </cell>
          <cell r="C17" t="str">
            <v>Cutting of Trees including cutting of branches and hauling to 15 m distance (241-300 cm dia.)</v>
          </cell>
          <cell r="D17" t="str">
            <v>Cutting of Trees (241-300 cm dia.)</v>
          </cell>
          <cell r="E17" t="str">
            <v>no</v>
          </cell>
          <cell r="F17">
            <v>956.8</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BD17">
            <v>0</v>
          </cell>
        </row>
        <row r="18">
          <cell r="A18" t="str">
            <v>1.1.h</v>
          </cell>
          <cell r="B18" t="str">
            <v>1-1(h)</v>
          </cell>
          <cell r="C18" t="str">
            <v>Cutting of Trees including cutting of branches and hauling to 15 m distance (301- cm dia.)</v>
          </cell>
          <cell r="D18" t="str">
            <v>Cutting of Trees (301- cm dia.)</v>
          </cell>
          <cell r="E18" t="str">
            <v>no</v>
          </cell>
          <cell r="F18">
            <v>3833.6400000000003</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BD18">
            <v>0</v>
          </cell>
        </row>
        <row r="19">
          <cell r="A19" t="str">
            <v>1.2.a</v>
          </cell>
          <cell r="B19" t="str">
            <v>1-2(a)</v>
          </cell>
          <cell r="C19" t="str">
            <v>Removal of Tree roots and hauling to 15 m distance (12-30 cm dia.)</v>
          </cell>
          <cell r="D19" t="str">
            <v>Removal of Tree roots (12-30 cm dia.)</v>
          </cell>
          <cell r="E19" t="str">
            <v>no</v>
          </cell>
          <cell r="F19">
            <v>36.799999999999997</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BD19">
            <v>0</v>
          </cell>
        </row>
        <row r="20">
          <cell r="A20" t="str">
            <v>1.2.b</v>
          </cell>
          <cell r="B20" t="str">
            <v>1-2(b)</v>
          </cell>
          <cell r="C20" t="str">
            <v>Removal of Tree roots and hauling to 15 m distance (21-60 cm dia.)</v>
          </cell>
          <cell r="D20" t="str">
            <v>Removal of Tree roots (21-60 cm dia.)</v>
          </cell>
          <cell r="E20" t="str">
            <v>no</v>
          </cell>
          <cell r="F20">
            <v>48.760000000000005</v>
          </cell>
          <cell r="G20">
            <v>42</v>
          </cell>
          <cell r="H20">
            <v>2047.9200000000003</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40</v>
          </cell>
          <cell r="X20">
            <v>1950.4</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2</v>
          </cell>
          <cell r="AT20">
            <v>97.52000000000001</v>
          </cell>
          <cell r="AU20">
            <v>0</v>
          </cell>
          <cell r="AV20">
            <v>0</v>
          </cell>
          <cell r="AW20">
            <v>0</v>
          </cell>
          <cell r="AX20">
            <v>0</v>
          </cell>
          <cell r="BD20">
            <v>40</v>
          </cell>
        </row>
        <row r="21">
          <cell r="A21" t="str">
            <v>1.2.c</v>
          </cell>
          <cell r="B21" t="str">
            <v>1-2(c)</v>
          </cell>
          <cell r="C21" t="str">
            <v>Removal of Tree roots and hauling to 15 m distance (61-90 cm dia.)</v>
          </cell>
          <cell r="D21" t="str">
            <v>Removal of Tree roots (61-90 cm dia.)</v>
          </cell>
          <cell r="E21" t="str">
            <v>no</v>
          </cell>
          <cell r="F21">
            <v>231.84</v>
          </cell>
          <cell r="G21">
            <v>850</v>
          </cell>
          <cell r="H21">
            <v>197064</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850</v>
          </cell>
          <cell r="AB21">
            <v>197064</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BD21">
            <v>0</v>
          </cell>
        </row>
        <row r="22">
          <cell r="A22" t="str">
            <v>1.2.d</v>
          </cell>
          <cell r="B22" t="str">
            <v>1-2(d)</v>
          </cell>
          <cell r="C22" t="str">
            <v>Removal of Tree roots and hauling to 15 m distance (91-120 cm dia.)</v>
          </cell>
          <cell r="D22" t="str">
            <v>Removal of Tree roots (91-120 cm dia.)</v>
          </cell>
          <cell r="E22" t="str">
            <v>no</v>
          </cell>
          <cell r="F22">
            <v>231.84</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BD22">
            <v>0</v>
          </cell>
        </row>
        <row r="23">
          <cell r="A23" t="str">
            <v>1.2.e</v>
          </cell>
          <cell r="B23" t="str">
            <v>1-2(e)</v>
          </cell>
          <cell r="C23" t="str">
            <v>Removal of Tree roots and hauling to 15 m distance (121-180 cm dia.)</v>
          </cell>
          <cell r="D23" t="str">
            <v>Removal of Tree roots (121-180 cm dia.)</v>
          </cell>
          <cell r="E23" t="str">
            <v>no</v>
          </cell>
          <cell r="F23">
            <v>1104</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BD23">
            <v>0</v>
          </cell>
        </row>
        <row r="24">
          <cell r="A24" t="str">
            <v>1.2.f</v>
          </cell>
          <cell r="B24" t="str">
            <v>1-2(f)</v>
          </cell>
          <cell r="C24" t="str">
            <v>Removal of Tree roots and hauling to 15 m distance (181-240 cm dia.)</v>
          </cell>
          <cell r="D24" t="str">
            <v>Removal of Tree roots (181-240 cm dia.)</v>
          </cell>
          <cell r="E24" t="str">
            <v>no</v>
          </cell>
          <cell r="F24">
            <v>1104</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BD24">
            <v>0</v>
          </cell>
        </row>
        <row r="25">
          <cell r="A25" t="str">
            <v>1.2.g</v>
          </cell>
          <cell r="B25" t="str">
            <v>1-2(g)</v>
          </cell>
          <cell r="C25" t="str">
            <v>Removal of Tree roots and hauling to 15 m distance (241-300 cm dia.)</v>
          </cell>
          <cell r="D25" t="str">
            <v>Removal of Tree roots (241-300 cm dia.)</v>
          </cell>
          <cell r="E25" t="str">
            <v>no</v>
          </cell>
          <cell r="F25">
            <v>2723.2</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BD25">
            <v>0</v>
          </cell>
        </row>
        <row r="26">
          <cell r="A26" t="str">
            <v>1.3</v>
          </cell>
          <cell r="B26" t="str">
            <v>1-3</v>
          </cell>
          <cell r="C26" t="str">
            <v>Cutting thick vegetation, grubbing their roots and disposal 25m far from the construction site [Vegetation circumference &lt;=30 cm and density &gt;15nos/100 sqm)]</v>
          </cell>
          <cell r="D26" t="str">
            <v>Site Clearance in thick vegetation area</v>
          </cell>
          <cell r="E26" t="str">
            <v>sqm</v>
          </cell>
          <cell r="F26">
            <v>3.68</v>
          </cell>
          <cell r="G26">
            <v>33120.5</v>
          </cell>
          <cell r="H26">
            <v>121883.44</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32750</v>
          </cell>
          <cell r="AB26">
            <v>120520</v>
          </cell>
          <cell r="AC26">
            <v>0</v>
          </cell>
          <cell r="AD26">
            <v>0</v>
          </cell>
          <cell r="AE26">
            <v>0</v>
          </cell>
          <cell r="AF26">
            <v>0</v>
          </cell>
          <cell r="AG26">
            <v>0</v>
          </cell>
          <cell r="AH26">
            <v>0</v>
          </cell>
          <cell r="AI26">
            <v>333</v>
          </cell>
          <cell r="AJ26">
            <v>1225.44</v>
          </cell>
          <cell r="AK26">
            <v>0</v>
          </cell>
          <cell r="AL26">
            <v>0</v>
          </cell>
          <cell r="AM26">
            <v>0</v>
          </cell>
          <cell r="AN26">
            <v>0</v>
          </cell>
          <cell r="AO26">
            <v>0</v>
          </cell>
          <cell r="AP26">
            <v>0</v>
          </cell>
          <cell r="AQ26">
            <v>37.5</v>
          </cell>
          <cell r="AR26">
            <v>138</v>
          </cell>
          <cell r="AS26">
            <v>0</v>
          </cell>
          <cell r="AT26">
            <v>0</v>
          </cell>
          <cell r="AU26">
            <v>0</v>
          </cell>
          <cell r="AV26">
            <v>0</v>
          </cell>
          <cell r="AW26">
            <v>0</v>
          </cell>
          <cell r="AX26">
            <v>0</v>
          </cell>
          <cell r="BD26">
            <v>0</v>
          </cell>
        </row>
        <row r="27">
          <cell r="A27" t="str">
            <v>1.4</v>
          </cell>
          <cell r="B27" t="str">
            <v>1-4</v>
          </cell>
          <cell r="C27" t="str">
            <v>Cutting thin vegetation, grubbing their roots and disposal 25m far from the construction site [Vegetation dia &lt;=30 cm and density &gt;15nos/100 sqm)]</v>
          </cell>
          <cell r="D27" t="str">
            <v>Site Clearance in thin vegetation area</v>
          </cell>
          <cell r="E27" t="str">
            <v>sqm</v>
          </cell>
          <cell r="F27">
            <v>2.76</v>
          </cell>
          <cell r="G27">
            <v>76434.21875</v>
          </cell>
          <cell r="H27">
            <v>210958.44374999998</v>
          </cell>
          <cell r="I27">
            <v>0</v>
          </cell>
          <cell r="J27">
            <v>0</v>
          </cell>
          <cell r="K27">
            <v>450</v>
          </cell>
          <cell r="L27">
            <v>1242</v>
          </cell>
          <cell r="M27">
            <v>1250</v>
          </cell>
          <cell r="N27">
            <v>3449.9999999999995</v>
          </cell>
          <cell r="O27">
            <v>3750</v>
          </cell>
          <cell r="P27">
            <v>10350</v>
          </cell>
          <cell r="Q27">
            <v>5625</v>
          </cell>
          <cell r="R27">
            <v>15524.999999999998</v>
          </cell>
          <cell r="S27">
            <v>7500</v>
          </cell>
          <cell r="T27">
            <v>20700</v>
          </cell>
          <cell r="U27">
            <v>15000</v>
          </cell>
          <cell r="V27">
            <v>41400</v>
          </cell>
          <cell r="W27">
            <v>6750</v>
          </cell>
          <cell r="X27">
            <v>18630</v>
          </cell>
          <cell r="Y27">
            <v>93.73</v>
          </cell>
          <cell r="Z27">
            <v>258.69479999999999</v>
          </cell>
          <cell r="AA27">
            <v>0</v>
          </cell>
          <cell r="AB27">
            <v>0</v>
          </cell>
          <cell r="AC27">
            <v>454</v>
          </cell>
          <cell r="AD27">
            <v>1253.04</v>
          </cell>
          <cell r="AE27">
            <v>24.780000000000005</v>
          </cell>
          <cell r="AF27">
            <v>68.392800000000008</v>
          </cell>
          <cell r="AG27">
            <v>35.52000000000001</v>
          </cell>
          <cell r="AH27">
            <v>98.035200000000017</v>
          </cell>
          <cell r="AI27">
            <v>29725</v>
          </cell>
          <cell r="AJ27">
            <v>82041</v>
          </cell>
          <cell r="AK27">
            <v>176.34000000000003</v>
          </cell>
          <cell r="AL27">
            <v>486.69840000000005</v>
          </cell>
          <cell r="AM27">
            <v>0</v>
          </cell>
          <cell r="AN27">
            <v>0</v>
          </cell>
          <cell r="AO27">
            <v>0</v>
          </cell>
          <cell r="AP27">
            <v>0</v>
          </cell>
          <cell r="AQ27">
            <v>0</v>
          </cell>
          <cell r="AR27">
            <v>0</v>
          </cell>
          <cell r="AS27">
            <v>4327.9350000000004</v>
          </cell>
          <cell r="AT27">
            <v>11945.1006</v>
          </cell>
          <cell r="AU27">
            <v>4960.5</v>
          </cell>
          <cell r="AV27">
            <v>13690.98</v>
          </cell>
          <cell r="AW27">
            <v>61.413749999999993</v>
          </cell>
          <cell r="AX27">
            <v>169.50194999999997</v>
          </cell>
          <cell r="BD27">
            <v>34875</v>
          </cell>
        </row>
        <row r="28">
          <cell r="A28" t="str">
            <v>1.8</v>
          </cell>
          <cell r="B28" t="str">
            <v>1-8</v>
          </cell>
          <cell r="C28" t="str">
            <v>Excavation and removal of top soil (20 cm thick) and hualing outside the construction area</v>
          </cell>
          <cell r="D28" t="str">
            <v>Top soil removal (20 cm thick)</v>
          </cell>
          <cell r="E28" t="str">
            <v>cum</v>
          </cell>
          <cell r="F28">
            <v>88.320000000000007</v>
          </cell>
          <cell r="G28">
            <v>5011.8111111110338</v>
          </cell>
          <cell r="H28">
            <v>442643.15733332653</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1247.4000000000001</v>
          </cell>
          <cell r="AD28">
            <v>110170.36800000002</v>
          </cell>
          <cell r="AE28">
            <v>0</v>
          </cell>
          <cell r="AF28">
            <v>0</v>
          </cell>
          <cell r="AG28">
            <v>0</v>
          </cell>
          <cell r="AH28">
            <v>0</v>
          </cell>
          <cell r="AI28">
            <v>0</v>
          </cell>
          <cell r="AJ28">
            <v>0</v>
          </cell>
          <cell r="AK28">
            <v>0</v>
          </cell>
          <cell r="AL28">
            <v>0</v>
          </cell>
          <cell r="AM28">
            <v>0</v>
          </cell>
          <cell r="AN28">
            <v>0</v>
          </cell>
          <cell r="AO28">
            <v>1023.9699999999697</v>
          </cell>
          <cell r="AP28">
            <v>90437.030399997326</v>
          </cell>
          <cell r="AQ28">
            <v>2740.4411111110635</v>
          </cell>
          <cell r="AR28">
            <v>242035.75893332914</v>
          </cell>
          <cell r="AS28">
            <v>0</v>
          </cell>
          <cell r="AT28">
            <v>0</v>
          </cell>
          <cell r="AU28">
            <v>0</v>
          </cell>
          <cell r="AV28">
            <v>0</v>
          </cell>
          <cell r="AW28">
            <v>0</v>
          </cell>
          <cell r="AX28">
            <v>0</v>
          </cell>
          <cell r="BD28">
            <v>0</v>
          </cell>
        </row>
        <row r="29">
          <cell r="A29" t="str">
            <v>1.9</v>
          </cell>
          <cell r="B29" t="str">
            <v>1-9+1-10</v>
          </cell>
          <cell r="C29" t="str">
            <v>Spreading dressing and  light compaction of top soil, including hauling from outside the construction area</v>
          </cell>
          <cell r="D29" t="str">
            <v>Top soil spreading (20 cm thick)</v>
          </cell>
          <cell r="E29" t="str">
            <v>sqm</v>
          </cell>
          <cell r="F29">
            <v>64.400000000000006</v>
          </cell>
          <cell r="G29">
            <v>5011.8111111110338</v>
          </cell>
          <cell r="H29">
            <v>322760.63555555063</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1247.4000000000001</v>
          </cell>
          <cell r="AD29">
            <v>80332.560000000012</v>
          </cell>
          <cell r="AE29">
            <v>0</v>
          </cell>
          <cell r="AF29">
            <v>0</v>
          </cell>
          <cell r="AG29">
            <v>0</v>
          </cell>
          <cell r="AH29">
            <v>0</v>
          </cell>
          <cell r="AI29">
            <v>0</v>
          </cell>
          <cell r="AJ29">
            <v>0</v>
          </cell>
          <cell r="AK29">
            <v>0</v>
          </cell>
          <cell r="AL29">
            <v>0</v>
          </cell>
          <cell r="AM29">
            <v>0</v>
          </cell>
          <cell r="AN29">
            <v>0</v>
          </cell>
          <cell r="AO29">
            <v>1023.9699999999697</v>
          </cell>
          <cell r="AP29">
            <v>65943.667999998055</v>
          </cell>
          <cell r="AQ29">
            <v>2740.4411111110635</v>
          </cell>
          <cell r="AR29">
            <v>176484.40755555249</v>
          </cell>
          <cell r="AS29">
            <v>0</v>
          </cell>
          <cell r="AT29">
            <v>0</v>
          </cell>
          <cell r="AU29">
            <v>0</v>
          </cell>
          <cell r="AV29">
            <v>0</v>
          </cell>
          <cell r="AW29">
            <v>0</v>
          </cell>
          <cell r="AX29">
            <v>0</v>
          </cell>
          <cell r="BD29">
            <v>0</v>
          </cell>
        </row>
        <row r="30">
          <cell r="C30" t="str">
            <v>EARTH WORK IN EXCAVATION AND FILLING</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BD30">
            <v>0</v>
          </cell>
        </row>
        <row r="31">
          <cell r="A31">
            <v>2.1</v>
          </cell>
          <cell r="B31" t="str">
            <v>2-1</v>
          </cell>
          <cell r="C31" t="str">
            <v xml:space="preserve">Earthwork in excavation [Soft clay &amp; silty soils] including disposal up to 10 m lead and 1.5 m lift </v>
          </cell>
          <cell r="D31" t="str">
            <v>E/W excavation in soft clay and silty soil</v>
          </cell>
          <cell r="E31" t="str">
            <v>cum</v>
          </cell>
          <cell r="F31">
            <v>66.331999999999994</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BD31">
            <v>0</v>
          </cell>
        </row>
        <row r="32">
          <cell r="A32">
            <v>2.2000000000000002</v>
          </cell>
          <cell r="B32" t="str">
            <v>2-2</v>
          </cell>
          <cell r="C32" t="str">
            <v xml:space="preserve">Earthwork in excavation [Hard clay &amp; soil mixed with soft moorum stones (up to 30 cm size)] including disposal up to 10 m lead and 1.5 m lift </v>
          </cell>
          <cell r="D32" t="str">
            <v>E/W excavation in hard clay</v>
          </cell>
          <cell r="E32" t="str">
            <v>cum</v>
          </cell>
          <cell r="F32">
            <v>75.808000000000007</v>
          </cell>
          <cell r="G32">
            <v>27086.053333333293</v>
          </cell>
          <cell r="H32">
            <v>2053339.5310933306</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25201</v>
          </cell>
          <cell r="AB32">
            <v>1910437.4080000003</v>
          </cell>
          <cell r="AC32">
            <v>0</v>
          </cell>
          <cell r="AD32">
            <v>0</v>
          </cell>
          <cell r="AE32">
            <v>0</v>
          </cell>
          <cell r="AF32">
            <v>0</v>
          </cell>
          <cell r="AG32">
            <v>0</v>
          </cell>
          <cell r="AH32">
            <v>0</v>
          </cell>
          <cell r="AI32">
            <v>0</v>
          </cell>
          <cell r="AJ32">
            <v>0</v>
          </cell>
          <cell r="AK32">
            <v>0</v>
          </cell>
          <cell r="AL32">
            <v>0</v>
          </cell>
          <cell r="AM32">
            <v>0</v>
          </cell>
          <cell r="AN32">
            <v>0</v>
          </cell>
          <cell r="AO32">
            <v>603.74999999998522</v>
          </cell>
          <cell r="AP32">
            <v>45769.079999998881</v>
          </cell>
          <cell r="AQ32">
            <v>1281.3033333333065</v>
          </cell>
          <cell r="AR32">
            <v>97133.043093331304</v>
          </cell>
          <cell r="AS32">
            <v>0</v>
          </cell>
          <cell r="AT32">
            <v>0</v>
          </cell>
          <cell r="AU32">
            <v>0</v>
          </cell>
          <cell r="AV32">
            <v>0</v>
          </cell>
          <cell r="AW32">
            <v>0</v>
          </cell>
          <cell r="AX32">
            <v>0</v>
          </cell>
          <cell r="BD32">
            <v>0</v>
          </cell>
        </row>
        <row r="33">
          <cell r="A33">
            <v>2.2999999999999998</v>
          </cell>
          <cell r="B33" t="str">
            <v>2-3</v>
          </cell>
          <cell r="C33" t="str">
            <v>Removal of stones and disposal ( up to 10 m lead &amp; 1 m lift )</v>
          </cell>
          <cell r="D33" t="str">
            <v>Removal of stone</v>
          </cell>
          <cell r="E33" t="str">
            <v>cum</v>
          </cell>
          <cell r="F33">
            <v>94.76</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BD33">
            <v>0</v>
          </cell>
        </row>
        <row r="34">
          <cell r="A34">
            <v>2.4</v>
          </cell>
          <cell r="B34" t="str">
            <v>2-4</v>
          </cell>
          <cell r="C34" t="str">
            <v xml:space="preserve">Earthwork in excavation [Medium rocks without blasting] including disposal up to 10 m lead and 1.5 m lift </v>
          </cell>
          <cell r="D34" t="str">
            <v>E/W excavation in med. Rock w/o blasting</v>
          </cell>
          <cell r="E34" t="str">
            <v>cum</v>
          </cell>
          <cell r="F34">
            <v>284.27999999999997</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BD34">
            <v>0</v>
          </cell>
        </row>
        <row r="35">
          <cell r="A35">
            <v>2.5</v>
          </cell>
          <cell r="B35" t="str">
            <v>2-5</v>
          </cell>
          <cell r="C35" t="str">
            <v xml:space="preserve">Earthwork in excavation [Medium rocks with drilling and blasting] including disposal up to 10 m lead and 1.5 m lift </v>
          </cell>
          <cell r="D35" t="str">
            <v>E/W excavation in med. Rock with blasting</v>
          </cell>
          <cell r="E35" t="str">
            <v>cum</v>
          </cell>
          <cell r="F35">
            <v>277.26499999999999</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BD35">
            <v>0</v>
          </cell>
        </row>
        <row r="36">
          <cell r="A36" t="str">
            <v>2.6.a</v>
          </cell>
          <cell r="B36" t="str">
            <v>2-6(a)</v>
          </cell>
          <cell r="C36" t="str">
            <v>Earthwork in excavation [Hard rocks without blasting] including disposal up to 10 m lead and 1.5 m lift (without chiseling)</v>
          </cell>
          <cell r="D36" t="str">
            <v>E/W excavation in hard Rock w/o blasting and w/o chiseling</v>
          </cell>
          <cell r="E36" t="str">
            <v>cum</v>
          </cell>
          <cell r="F36">
            <v>473.8</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BD36">
            <v>0</v>
          </cell>
        </row>
        <row r="37">
          <cell r="A37" t="str">
            <v>2.6.b</v>
          </cell>
          <cell r="B37" t="str">
            <v>2-6(b)</v>
          </cell>
          <cell r="C37" t="str">
            <v>Earthwork in excavation [Hard rocks without blasting] including disposal up to 10 m lead and 1.5 m lift (with chiseling)</v>
          </cell>
          <cell r="D37" t="str">
            <v>E/W excavation in hard Rock w/o blasting and with chiseling</v>
          </cell>
          <cell r="E37" t="str">
            <v>cum</v>
          </cell>
          <cell r="F37">
            <v>2293.192</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BD37">
            <v>0</v>
          </cell>
        </row>
        <row r="38">
          <cell r="A38">
            <v>2.7</v>
          </cell>
          <cell r="B38" t="str">
            <v>2-7</v>
          </cell>
          <cell r="C38" t="str">
            <v>Earthwork in excavation [Hard rocks with drilling and blasting] including disposal up to 10 m lead and 1.5 m lift</v>
          </cell>
          <cell r="D38" t="str">
            <v>E/W excavation in hard Rock with blasting</v>
          </cell>
          <cell r="E38" t="str">
            <v>cum</v>
          </cell>
          <cell r="F38">
            <v>163.33449999999999</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BD38">
            <v>0</v>
          </cell>
        </row>
        <row r="39">
          <cell r="A39">
            <v>2.8</v>
          </cell>
          <cell r="B39" t="str">
            <v>2-8</v>
          </cell>
          <cell r="C39" t="str">
            <v>Breaking of boulders by drilling &amp; blasting, disposal up to 10m lead &amp; 1.5m lift )</v>
          </cell>
          <cell r="D39" t="str">
            <v>Breaking boulder by drilling and blasting</v>
          </cell>
          <cell r="E39" t="str">
            <v>cum</v>
          </cell>
          <cell r="F39">
            <v>350.30150000000003</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BD39">
            <v>0</v>
          </cell>
        </row>
        <row r="40">
          <cell r="A40">
            <v>2.9</v>
          </cell>
          <cell r="B40" t="str">
            <v>2-9</v>
          </cell>
          <cell r="C40" t="str">
            <v>Excavation for pit on soft soils, disposal ( up to 10m lead &amp; 1.5m lift )</v>
          </cell>
          <cell r="D40" t="str">
            <v>E/W Excavation of soft soil</v>
          </cell>
          <cell r="E40" t="str">
            <v>cum</v>
          </cell>
          <cell r="F40">
            <v>94.76</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BD40">
            <v>0</v>
          </cell>
        </row>
        <row r="41">
          <cell r="A41" t="str">
            <v>2.10</v>
          </cell>
          <cell r="B41" t="str">
            <v>2-10</v>
          </cell>
          <cell r="C41" t="str">
            <v>Excavation for pit in fractured and soft rocks, disposal ( up to 10m lead and 1.5m lift )</v>
          </cell>
          <cell r="D41" t="str">
            <v>E/W Excavation of fractured and soft rock</v>
          </cell>
          <cell r="E41" t="str">
            <v>sqm</v>
          </cell>
          <cell r="F41">
            <v>236.9</v>
          </cell>
          <cell r="G41">
            <v>9015</v>
          </cell>
          <cell r="H41">
            <v>2135653.5</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9015</v>
          </cell>
          <cell r="AB41">
            <v>2135653.5</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BD41">
            <v>0</v>
          </cell>
        </row>
        <row r="42">
          <cell r="A42" t="str">
            <v>2.11</v>
          </cell>
          <cell r="B42" t="str">
            <v>2-11</v>
          </cell>
          <cell r="C42" t="str">
            <v>Excavation for pit in medium rocks using blasting, disposal ( up to 10m lead and 1.5m lift )</v>
          </cell>
          <cell r="D42" t="str">
            <v>E/W Excavation of med. Rock with blasting</v>
          </cell>
          <cell r="E42" t="str">
            <v>cum</v>
          </cell>
          <cell r="F42">
            <v>329.38299999999992</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BD42">
            <v>0</v>
          </cell>
        </row>
        <row r="43">
          <cell r="A43">
            <v>2.12</v>
          </cell>
          <cell r="B43" t="str">
            <v>2-12</v>
          </cell>
          <cell r="C43" t="str">
            <v>Excavation for ditch in hard soil with disposal (up to 10m lead and 1.5 m lift)</v>
          </cell>
          <cell r="D43" t="str">
            <v>E/W Excavation for ditch in hard soil</v>
          </cell>
          <cell r="E43" t="str">
            <v>cum</v>
          </cell>
          <cell r="F43">
            <v>118.45</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BD43">
            <v>0</v>
          </cell>
        </row>
        <row r="44">
          <cell r="A44">
            <v>2.13</v>
          </cell>
          <cell r="B44" t="str">
            <v>2-13</v>
          </cell>
          <cell r="C44" t="str">
            <v xml:space="preserve">Excavation for trench in hard rocks with drilling &amp; blasting with disposal (up to 10m lead and 1.5 m lift) </v>
          </cell>
          <cell r="D44" t="str">
            <v>E/W Excavation for ditch in hard rock with blasting</v>
          </cell>
          <cell r="E44" t="str">
            <v>cum</v>
          </cell>
          <cell r="F44">
            <v>468.22249999999997</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BD44">
            <v>0</v>
          </cell>
        </row>
        <row r="45">
          <cell r="A45">
            <v>2.14</v>
          </cell>
          <cell r="B45" t="str">
            <v>2-14</v>
          </cell>
          <cell r="C45" t="str">
            <v>Excavation for foundation, drain, pipelines etc. in boulder mixed soils with disposal (up to 10m lead and 1.5 m lift)</v>
          </cell>
          <cell r="D45" t="str">
            <v>E/W Excavation for foundation, drain, pipelines etc. in BM Soil</v>
          </cell>
          <cell r="E45" t="str">
            <v>cum</v>
          </cell>
          <cell r="F45">
            <v>150.66839999999999</v>
          </cell>
          <cell r="G45">
            <v>28046.994671997581</v>
          </cell>
          <cell r="H45">
            <v>4225795.8120384002</v>
          </cell>
          <cell r="I45">
            <v>0</v>
          </cell>
          <cell r="J45">
            <v>0</v>
          </cell>
          <cell r="K45">
            <v>143.86500000000001</v>
          </cell>
          <cell r="L45">
            <v>21675.909366</v>
          </cell>
          <cell r="M45">
            <v>90.702224999999999</v>
          </cell>
          <cell r="N45">
            <v>13665.959117189999</v>
          </cell>
          <cell r="O45">
            <v>682.5</v>
          </cell>
          <cell r="P45">
            <v>102831.18299999999</v>
          </cell>
          <cell r="Q45">
            <v>207.0455</v>
          </cell>
          <cell r="R45">
            <v>31195.2142122</v>
          </cell>
          <cell r="S45">
            <v>47.570250000000001</v>
          </cell>
          <cell r="T45">
            <v>7167.3334550999998</v>
          </cell>
          <cell r="U45">
            <v>1134.7049999999999</v>
          </cell>
          <cell r="V45">
            <v>170964.18682199999</v>
          </cell>
          <cell r="W45">
            <v>471.36078682760183</v>
          </cell>
          <cell r="X45">
            <v>71019.175574055844</v>
          </cell>
          <cell r="Y45">
            <v>47.984999999999999</v>
          </cell>
          <cell r="Z45">
            <v>7229.8231739999992</v>
          </cell>
          <cell r="AA45">
            <v>0</v>
          </cell>
          <cell r="AB45">
            <v>0</v>
          </cell>
          <cell r="AC45">
            <v>4113.1211111111106</v>
          </cell>
          <cell r="AD45">
            <v>619717.37681733328</v>
          </cell>
          <cell r="AE45">
            <v>104.40499999999999</v>
          </cell>
          <cell r="AF45">
            <v>15730.534301999996</v>
          </cell>
          <cell r="AG45">
            <v>158.17499999999998</v>
          </cell>
          <cell r="AH45">
            <v>23831.974169999998</v>
          </cell>
          <cell r="AI45">
            <v>2975.3139999999999</v>
          </cell>
          <cell r="AJ45">
            <v>448285.79987759993</v>
          </cell>
          <cell r="AK45">
            <v>796.77349999999979</v>
          </cell>
          <cell r="AL45">
            <v>120048.58840739996</v>
          </cell>
          <cell r="AM45">
            <v>0</v>
          </cell>
          <cell r="AN45">
            <v>0</v>
          </cell>
          <cell r="AO45">
            <v>2980.8649999999188</v>
          </cell>
          <cell r="AP45">
            <v>449122.16016598773</v>
          </cell>
          <cell r="AQ45">
            <v>8332.62655555538</v>
          </cell>
          <cell r="AR45">
            <v>1255463.5109230401</v>
          </cell>
          <cell r="AS45">
            <v>1740.7142785036197</v>
          </cell>
          <cell r="AT45">
            <v>262270.63519929477</v>
          </cell>
          <cell r="AU45">
            <v>4559.5689999999477</v>
          </cell>
          <cell r="AV45">
            <v>686982.96591959207</v>
          </cell>
          <cell r="AW45">
            <v>142.19746499999999</v>
          </cell>
          <cell r="AX45">
            <v>21424.664535605996</v>
          </cell>
          <cell r="BD45">
            <v>1860.6815368276016</v>
          </cell>
        </row>
        <row r="46">
          <cell r="A46" t="str">
            <v>2.15.a</v>
          </cell>
          <cell r="B46" t="str">
            <v>2-15(a)</v>
          </cell>
          <cell r="C46" t="str">
            <v xml:space="preserve">Excavation for foundation, drain, pipelines etc. in soft moorum rocks with disposal (up to 10m lead and 1.5 m lift) </v>
          </cell>
          <cell r="D46" t="str">
            <v>E/W Excavation for foundation, drain, pipelines etc. in soft rock</v>
          </cell>
          <cell r="E46" t="str">
            <v>cum</v>
          </cell>
          <cell r="F46">
            <v>284.27999999999997</v>
          </cell>
          <cell r="G46">
            <v>1316.7</v>
          </cell>
          <cell r="H46">
            <v>374311.47599999997</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1316.7</v>
          </cell>
          <cell r="AD46">
            <v>374311.47599999997</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BD46">
            <v>0</v>
          </cell>
        </row>
        <row r="47">
          <cell r="A47" t="str">
            <v>2.15.b</v>
          </cell>
          <cell r="B47" t="str">
            <v>2-15(b)</v>
          </cell>
          <cell r="C47" t="str">
            <v xml:space="preserve">Excavation for foundation, drain, pipelines etc. in hard rock without blasting with disposal (up to 10m lead and 1.5 m lift) </v>
          </cell>
          <cell r="D47" t="str">
            <v>E/W Excavation for foundation, drain, pipelines etc. in hard rock w/o blasting</v>
          </cell>
          <cell r="E47" t="str">
            <v>cum</v>
          </cell>
          <cell r="F47">
            <v>426.42</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BD47">
            <v>0</v>
          </cell>
        </row>
        <row r="48">
          <cell r="A48" t="str">
            <v>2.17.a</v>
          </cell>
          <cell r="B48" t="str">
            <v>2-17(a)</v>
          </cell>
          <cell r="C48" t="str">
            <v xml:space="preserve">Excavation for box cutting in soft soil including disposal up to 10m lead &amp; 1.5m lift. </v>
          </cell>
          <cell r="D48" t="str">
            <v>E/W Excavation for box cutting in soft soil</v>
          </cell>
          <cell r="E48" t="str">
            <v>cum</v>
          </cell>
          <cell r="F48">
            <v>426.42</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BD48">
            <v>0</v>
          </cell>
        </row>
        <row r="49">
          <cell r="A49" t="str">
            <v>2.17.b</v>
          </cell>
          <cell r="B49" t="str">
            <v>2-17(b)</v>
          </cell>
          <cell r="C49" t="str">
            <v xml:space="preserve">Excavation for box cutting in hard soil including disposal up to 10m lead &amp; 1.5m lift. </v>
          </cell>
          <cell r="D49" t="str">
            <v>E/W Excavation for box cutting in hard soil</v>
          </cell>
          <cell r="E49" t="str">
            <v>cum</v>
          </cell>
          <cell r="F49">
            <v>426.42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BD49">
            <v>0</v>
          </cell>
        </row>
        <row r="50">
          <cell r="A50" t="str">
            <v>2.18</v>
          </cell>
          <cell r="B50" t="str">
            <v>2-18</v>
          </cell>
          <cell r="C50" t="str">
            <v>Dry foundation box cutting in soft moorum rocks, disposal ( up to 10m lead and 1.5m lift)</v>
          </cell>
          <cell r="D50" t="str">
            <v>E/W Excavation for box cutting in soft rock</v>
          </cell>
          <cell r="E50" t="str">
            <v>cum</v>
          </cell>
          <cell r="F50" t="str">
            <v>=VLOOKUP($A50,RateAnalysis,14,0)</v>
          </cell>
          <cell r="G50">
            <v>0</v>
          </cell>
          <cell r="H50" t="e">
            <v>#VALUE!</v>
          </cell>
          <cell r="I50">
            <v>0</v>
          </cell>
          <cell r="J50" t="e">
            <v>#VALUE!</v>
          </cell>
          <cell r="K50">
            <v>0</v>
          </cell>
          <cell r="L50" t="e">
            <v>#VALUE!</v>
          </cell>
          <cell r="M50">
            <v>0</v>
          </cell>
          <cell r="N50" t="e">
            <v>#VALUE!</v>
          </cell>
          <cell r="O50">
            <v>0</v>
          </cell>
          <cell r="P50" t="e">
            <v>#VALUE!</v>
          </cell>
          <cell r="Q50">
            <v>0</v>
          </cell>
          <cell r="R50" t="e">
            <v>#VALUE!</v>
          </cell>
          <cell r="S50">
            <v>0</v>
          </cell>
          <cell r="T50" t="e">
            <v>#VALUE!</v>
          </cell>
          <cell r="U50">
            <v>0</v>
          </cell>
          <cell r="V50" t="e">
            <v>#VALUE!</v>
          </cell>
          <cell r="W50">
            <v>0</v>
          </cell>
          <cell r="X50" t="e">
            <v>#VALUE!</v>
          </cell>
          <cell r="Y50">
            <v>0</v>
          </cell>
          <cell r="Z50" t="e">
            <v>#VALUE!</v>
          </cell>
          <cell r="AA50">
            <v>0</v>
          </cell>
          <cell r="AB50" t="e">
            <v>#VALUE!</v>
          </cell>
          <cell r="AC50">
            <v>0</v>
          </cell>
          <cell r="AD50" t="e">
            <v>#VALUE!</v>
          </cell>
          <cell r="AE50">
            <v>0</v>
          </cell>
          <cell r="AF50" t="e">
            <v>#VALUE!</v>
          </cell>
          <cell r="AG50">
            <v>0</v>
          </cell>
          <cell r="AH50" t="e">
            <v>#VALUE!</v>
          </cell>
          <cell r="AI50">
            <v>0</v>
          </cell>
          <cell r="AJ50" t="e">
            <v>#VALUE!</v>
          </cell>
          <cell r="AK50">
            <v>0</v>
          </cell>
          <cell r="AL50" t="e">
            <v>#VALUE!</v>
          </cell>
          <cell r="AM50">
            <v>0</v>
          </cell>
          <cell r="AN50" t="e">
            <v>#VALUE!</v>
          </cell>
          <cell r="AO50">
            <v>0</v>
          </cell>
          <cell r="AP50" t="e">
            <v>#VALUE!</v>
          </cell>
          <cell r="AQ50">
            <v>0</v>
          </cell>
          <cell r="AR50" t="e">
            <v>#VALUE!</v>
          </cell>
          <cell r="AS50">
            <v>0</v>
          </cell>
          <cell r="AT50" t="e">
            <v>#VALUE!</v>
          </cell>
          <cell r="AU50">
            <v>0</v>
          </cell>
          <cell r="AV50" t="e">
            <v>#VALUE!</v>
          </cell>
          <cell r="AW50">
            <v>0</v>
          </cell>
          <cell r="AX50" t="e">
            <v>#VALUE!</v>
          </cell>
          <cell r="BD50">
            <v>0</v>
          </cell>
        </row>
        <row r="51">
          <cell r="A51" t="str">
            <v>2.19</v>
          </cell>
          <cell r="B51" t="str">
            <v>2-19</v>
          </cell>
          <cell r="C51" t="str">
            <v>Box cutting in medium rocks including disposal up to 10m lead and 1.5m lift</v>
          </cell>
          <cell r="D51" t="str">
            <v>E/W Excavation for box cutting in med. rock</v>
          </cell>
          <cell r="E51" t="str">
            <v>cum</v>
          </cell>
          <cell r="F51">
            <v>236.9</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BD51">
            <v>0</v>
          </cell>
        </row>
        <row r="52">
          <cell r="A52" t="str">
            <v>2.20</v>
          </cell>
          <cell r="B52" t="str">
            <v>2-20</v>
          </cell>
          <cell r="C52" t="str">
            <v>Dry foundation excavation in hard gravel mixed soils ( dia of  gravel  &gt; 10cm ) with disposal up to 10m lead and 1.5m lift</v>
          </cell>
          <cell r="D52" t="str">
            <v>Foundation excavation for foundation in hard gravel (&gt;10cm) mixed soil</v>
          </cell>
          <cell r="E52" t="str">
            <v>cum</v>
          </cell>
          <cell r="F52">
            <v>160.14439999999999</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BD52">
            <v>0</v>
          </cell>
        </row>
        <row r="53">
          <cell r="A53" t="str">
            <v>2.21</v>
          </cell>
          <cell r="B53" t="str">
            <v>2-21</v>
          </cell>
          <cell r="C53" t="str">
            <v>Dry foundation excavation in hard gravel mixed soils ( dia of  gravel  &lt; 10cm ) with disposal up to 10m lead and 1.5m lift</v>
          </cell>
          <cell r="D53" t="str">
            <v>Foundation excavation for foundation in hard gravel (&lt;10cm) mixed soil</v>
          </cell>
          <cell r="E53" t="str">
            <v>cum</v>
          </cell>
          <cell r="F53">
            <v>128.87360000000001</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BD53">
            <v>0</v>
          </cell>
        </row>
        <row r="54">
          <cell r="A54" t="str">
            <v>2.22</v>
          </cell>
          <cell r="B54" t="str">
            <v>2-22</v>
          </cell>
          <cell r="C54" t="str">
            <v>Foundation excavation under shallow water depth in hard gravel mixed soil ( dia of gravel &gt;10cm ) with disposal up to 10m lead and 1.5m lift</v>
          </cell>
          <cell r="D54" t="str">
            <v>Foundation excavation under shallow water for foundation in hard gravel (&gt;10cm) mixed soil</v>
          </cell>
          <cell r="E54" t="str">
            <v>cum</v>
          </cell>
          <cell r="F54">
            <v>236.9</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BD54">
            <v>0</v>
          </cell>
        </row>
        <row r="55">
          <cell r="A55" t="str">
            <v>2.23</v>
          </cell>
          <cell r="B55" t="str">
            <v>2-23</v>
          </cell>
          <cell r="C55" t="str">
            <v>Foundation excavation under shallow water depth in hard gravel mixed soil ( dia of gravel &lt;10cm ) with disposal up to 10m lead and 1.5m lift</v>
          </cell>
          <cell r="D55" t="str">
            <v>Foundation excavation under shallow water for foundation in hard gravel (&lt;10cm) mixed soil</v>
          </cell>
          <cell r="E55" t="str">
            <v>cum</v>
          </cell>
          <cell r="F55">
            <v>217.94800000000001</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BD55">
            <v>0</v>
          </cell>
        </row>
        <row r="56">
          <cell r="A56" t="str">
            <v>2.24(a)</v>
          </cell>
          <cell r="B56" t="str">
            <v>2-24(a)</v>
          </cell>
          <cell r="C56" t="str">
            <v>Foundation excavation under water in boulder and gravel mixed soil including disposal up to 10m lead (1m deep excavation &amp; 4m lift)</v>
          </cell>
          <cell r="D56" t="str">
            <v>Foundation excavation under 1m deep water for foundation in GBM Soil</v>
          </cell>
          <cell r="E56" t="str">
            <v>cum</v>
          </cell>
          <cell r="F56">
            <v>332.60759999999993</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BD56">
            <v>0</v>
          </cell>
        </row>
        <row r="57">
          <cell r="A57" t="str">
            <v>2.24(a)</v>
          </cell>
          <cell r="B57" t="str">
            <v>2-24(b)</v>
          </cell>
          <cell r="C57" t="str">
            <v>Foundation excavation under water in boulder and gravel mixed soil including disposal up to 10m lead (2m deep excavation &amp; 4m lift)</v>
          </cell>
          <cell r="D57" t="str">
            <v>Foundation excavation under 2m deep water for foundation in GBM Soil</v>
          </cell>
          <cell r="E57" t="str">
            <v>cum</v>
          </cell>
          <cell r="F57">
            <v>332.60759999999993</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BD57">
            <v>0</v>
          </cell>
        </row>
        <row r="58">
          <cell r="A58" t="str">
            <v>2.24(c)</v>
          </cell>
          <cell r="B58" t="str">
            <v>2-24(c)</v>
          </cell>
          <cell r="C58" t="str">
            <v>Foundation excavation under water in boulder and gravel mixed soil including disposal up to 10m lead (3m deep excavation &amp; 4m lift)</v>
          </cell>
          <cell r="D58" t="str">
            <v>Foundation excavation under 3m deep water for foundation in GBM Soil</v>
          </cell>
          <cell r="E58" t="str">
            <v>cum</v>
          </cell>
          <cell r="F58">
            <v>350.61199999999997</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BD58">
            <v>0</v>
          </cell>
        </row>
        <row r="59">
          <cell r="A59" t="str">
            <v>2.24(d)</v>
          </cell>
          <cell r="B59" t="str">
            <v>2-24(d)</v>
          </cell>
          <cell r="C59" t="str">
            <v>Foundation excavation under water in boulder and gravel mixed soil including disposal up to 10m lead (4m deep excavation &amp; 4m lift)</v>
          </cell>
          <cell r="D59" t="str">
            <v>Foundation excavation under 4m deep water for foundation in GBM Soil</v>
          </cell>
          <cell r="E59" t="str">
            <v>cum</v>
          </cell>
          <cell r="F59">
            <v>360.08800000000002</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BD59">
            <v>0</v>
          </cell>
        </row>
        <row r="60">
          <cell r="A60" t="str">
            <v>2.24(e)</v>
          </cell>
          <cell r="B60" t="str">
            <v>2-24(e)</v>
          </cell>
          <cell r="C60" t="str">
            <v>Foundation excavation under water in boulder and gravel mixed soil including disposal up to 10m lead (5m deep excavation &amp; 7.5m lift)</v>
          </cell>
          <cell r="D60" t="str">
            <v>Foundation excavation under 5m deep water for foundation in GBM Soil</v>
          </cell>
          <cell r="E60" t="str">
            <v>cum</v>
          </cell>
          <cell r="F60">
            <v>397.99199999999996</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BD60">
            <v>0</v>
          </cell>
        </row>
        <row r="61">
          <cell r="A61" t="str">
            <v>2.24(f)</v>
          </cell>
          <cell r="B61" t="str">
            <v>2-24(f)</v>
          </cell>
          <cell r="C61" t="str">
            <v>Foundation excavation under water in boulder and gravel mixed soil including disposal up to 10m lead (6m deep excavation &amp; 7.5m lift)</v>
          </cell>
          <cell r="D61" t="str">
            <v>Foundation excavation under 6m deep water for foundation in GBM Soil</v>
          </cell>
          <cell r="E61" t="str">
            <v>cum</v>
          </cell>
          <cell r="F61">
            <v>407.46799999999996</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BD61">
            <v>0</v>
          </cell>
        </row>
        <row r="62">
          <cell r="A62" t="str">
            <v>2.25.a</v>
          </cell>
          <cell r="B62" t="str">
            <v>2-25(a)</v>
          </cell>
          <cell r="C62" t="str">
            <v>Filling with ordinary soils in 15cm thick layers and hand compaction with sprinkling water (haulage distance 10m)</v>
          </cell>
          <cell r="D62" t="str">
            <v>Filling with ordinary soils with compaction and sprinkling of water</v>
          </cell>
          <cell r="E62" t="str">
            <v>cum</v>
          </cell>
          <cell r="F62">
            <v>47.38</v>
          </cell>
          <cell r="G62">
            <v>249.1514785</v>
          </cell>
          <cell r="H62">
            <v>11804.797051330001</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25.526192500000001</v>
          </cell>
          <cell r="Z62">
            <v>1209.43100065</v>
          </cell>
          <cell r="AA62">
            <v>0</v>
          </cell>
          <cell r="AB62">
            <v>0</v>
          </cell>
          <cell r="AC62">
            <v>0</v>
          </cell>
          <cell r="AD62">
            <v>0</v>
          </cell>
          <cell r="AE62">
            <v>0</v>
          </cell>
          <cell r="AF62">
            <v>0</v>
          </cell>
          <cell r="AG62">
            <v>0</v>
          </cell>
          <cell r="AH62">
            <v>0</v>
          </cell>
          <cell r="AI62">
            <v>167.23259999999999</v>
          </cell>
          <cell r="AJ62">
            <v>7923.4805880000004</v>
          </cell>
          <cell r="AK62">
            <v>0</v>
          </cell>
          <cell r="AL62">
            <v>0</v>
          </cell>
          <cell r="AM62">
            <v>0</v>
          </cell>
          <cell r="AN62">
            <v>0</v>
          </cell>
          <cell r="AO62">
            <v>0</v>
          </cell>
          <cell r="AP62">
            <v>0</v>
          </cell>
          <cell r="AQ62">
            <v>18.8325</v>
          </cell>
          <cell r="AR62">
            <v>892.28385000000003</v>
          </cell>
          <cell r="AS62">
            <v>0</v>
          </cell>
          <cell r="AT62">
            <v>0</v>
          </cell>
          <cell r="AU62">
            <v>0</v>
          </cell>
          <cell r="AV62">
            <v>0</v>
          </cell>
          <cell r="AW62">
            <v>37.560185999999995</v>
          </cell>
          <cell r="AX62">
            <v>1779.6016126799998</v>
          </cell>
          <cell r="BD62">
            <v>0</v>
          </cell>
        </row>
        <row r="63">
          <cell r="A63" t="str">
            <v>2.25.b</v>
          </cell>
          <cell r="B63" t="str">
            <v>2-25(b)</v>
          </cell>
          <cell r="C63" t="str">
            <v xml:space="preserve">Filling with ordinary soils in 15cm thick layers and hand compaction without sprinkling water (haulage distance 10m ) </v>
          </cell>
          <cell r="D63" t="str">
            <v xml:space="preserve">Filling with ordinary soils with compaction </v>
          </cell>
          <cell r="E63" t="str">
            <v>cum</v>
          </cell>
          <cell r="F63">
            <v>23.69</v>
          </cell>
          <cell r="G63">
            <v>19743.769999999702</v>
          </cell>
          <cell r="H63">
            <v>467729.91129999299</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4319.3311111111116</v>
          </cell>
          <cell r="AD63">
            <v>102324.95402222224</v>
          </cell>
          <cell r="AE63">
            <v>0</v>
          </cell>
          <cell r="AF63">
            <v>0</v>
          </cell>
          <cell r="AG63">
            <v>0</v>
          </cell>
          <cell r="AH63">
            <v>0</v>
          </cell>
          <cell r="AI63">
            <v>115</v>
          </cell>
          <cell r="AJ63">
            <v>2724.3500000000004</v>
          </cell>
          <cell r="AK63">
            <v>0</v>
          </cell>
          <cell r="AL63">
            <v>0</v>
          </cell>
          <cell r="AM63">
            <v>0</v>
          </cell>
          <cell r="AN63">
            <v>0</v>
          </cell>
          <cell r="AO63">
            <v>3583.894999999904</v>
          </cell>
          <cell r="AP63">
            <v>84902.472549997736</v>
          </cell>
          <cell r="AQ63">
            <v>9591.5438888886874</v>
          </cell>
          <cell r="AR63">
            <v>227223.67472777303</v>
          </cell>
          <cell r="AS63">
            <v>0</v>
          </cell>
          <cell r="AT63">
            <v>0</v>
          </cell>
          <cell r="AU63">
            <v>2134</v>
          </cell>
          <cell r="AV63">
            <v>50554.46</v>
          </cell>
          <cell r="AW63">
            <v>0</v>
          </cell>
          <cell r="AX63">
            <v>0</v>
          </cell>
          <cell r="BD63">
            <v>0</v>
          </cell>
        </row>
        <row r="64">
          <cell r="A64" t="str">
            <v>2.26</v>
          </cell>
          <cell r="B64" t="str">
            <v>2-26</v>
          </cell>
          <cell r="C64" t="str">
            <v>Filling of stones in 40cm thick layers, sprinkling water and hand compaction ( haulage distance 10m )</v>
          </cell>
          <cell r="D64" t="str">
            <v>Stone filling</v>
          </cell>
          <cell r="E64" t="str">
            <v>cum</v>
          </cell>
          <cell r="F64">
            <v>94.76</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BD64">
            <v>0</v>
          </cell>
        </row>
        <row r="65">
          <cell r="A65" t="str">
            <v>2.29</v>
          </cell>
          <cell r="B65" t="str">
            <v>2-29</v>
          </cell>
          <cell r="C65" t="str">
            <v>Foundation excavation in ordinary soils under shallow water depth ( 10m lead &amp; 1.5m lift )</v>
          </cell>
          <cell r="D65" t="str">
            <v>Foundation excavation under shallow water for foundation in ordinary soil</v>
          </cell>
          <cell r="E65" t="str">
            <v>cum</v>
          </cell>
          <cell r="F65">
            <v>213.21</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BD65">
            <v>0</v>
          </cell>
        </row>
        <row r="66">
          <cell r="A66" t="str">
            <v>2.30</v>
          </cell>
          <cell r="B66" t="str">
            <v>2-30</v>
          </cell>
          <cell r="C66" t="str">
            <v>Foundation excavation in soft rocks under shallow water depth ( 10m lead &amp; 1.5m lift )</v>
          </cell>
          <cell r="D66" t="str">
            <v>Foundation excavation under shallow water for foundation in soft rock</v>
          </cell>
          <cell r="E66" t="str">
            <v>cum</v>
          </cell>
          <cell r="F66">
            <v>315.55079999999998</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BD66">
            <v>0</v>
          </cell>
        </row>
        <row r="67">
          <cell r="A67" t="str">
            <v>2.31</v>
          </cell>
          <cell r="B67" t="str">
            <v>2-31</v>
          </cell>
          <cell r="C67" t="str">
            <v>Excavation of foundation in hard rocks under shallow water depth using drilling &amp; blasting, disposal ( up to 10m lead &amp; 1.5m lift )</v>
          </cell>
          <cell r="D67" t="str">
            <v>Foundation excavation under shallow water for foundation in hard rock with blasting</v>
          </cell>
          <cell r="E67" t="str">
            <v>cum</v>
          </cell>
          <cell r="F67">
            <v>731.09179999999992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BD67">
            <v>0</v>
          </cell>
        </row>
        <row r="68">
          <cell r="A68" t="str">
            <v>2.39.a</v>
          </cell>
          <cell r="B68" t="str">
            <v>2-39(a)</v>
          </cell>
          <cell r="C68" t="str">
            <v>Filling soft soils in pipeline trenches in 20cm thick layers including hand compaction &amp; water sprinkling</v>
          </cell>
          <cell r="D68" t="str">
            <v>Filling soft soil in pipeline trench with compaction and sprinkling of water</v>
          </cell>
          <cell r="E68" t="str">
            <v>cum</v>
          </cell>
          <cell r="F68">
            <v>47.38</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BD68">
            <v>0</v>
          </cell>
        </row>
        <row r="69">
          <cell r="A69" t="str">
            <v>2.39.b</v>
          </cell>
          <cell r="B69" t="str">
            <v>2-39(b)</v>
          </cell>
          <cell r="C69" t="str">
            <v>Filling medium soil in pipeline trenches in 20cm thick layers including hand compaction &amp; water sprinkling</v>
          </cell>
          <cell r="D69" t="str">
            <v>Filling med. soil in pipeline trench with compaction and sprinkling of water</v>
          </cell>
          <cell r="E69" t="str">
            <v>cum</v>
          </cell>
          <cell r="F69">
            <v>52.118000000000002</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BD69">
            <v>0</v>
          </cell>
        </row>
        <row r="70">
          <cell r="A70" t="str">
            <v>2.39.c</v>
          </cell>
          <cell r="B70" t="str">
            <v>2-39(c)</v>
          </cell>
          <cell r="C70" t="str">
            <v>Filling hard soils in pipeline trenches in 20cm thick layers including hand compaction &amp; water sprinkling</v>
          </cell>
          <cell r="D70" t="str">
            <v>Filling hard soil in pipeline trench with compaction and sprinkling of water</v>
          </cell>
          <cell r="E70" t="str">
            <v>cum</v>
          </cell>
          <cell r="F70">
            <v>59.698799999999999</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BD70">
            <v>0</v>
          </cell>
        </row>
        <row r="71">
          <cell r="A71" t="str">
            <v>2.39.d</v>
          </cell>
          <cell r="B71" t="str">
            <v>2-39(d)</v>
          </cell>
          <cell r="C71" t="str">
            <v>Filling gravel boulder mixed soil in pipeline trenches in 20cm thick layers including hand compaction &amp; water sprinkling</v>
          </cell>
          <cell r="D71" t="str">
            <v>Filling GBM soil in pipeline trench with compaction and sprinkling of water</v>
          </cell>
          <cell r="E71" t="str">
            <v>cum</v>
          </cell>
          <cell r="F71">
            <v>56.855999999999995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BD71">
            <v>0</v>
          </cell>
        </row>
        <row r="72">
          <cell r="A72" t="str">
            <v>2.39.e</v>
          </cell>
          <cell r="B72" t="str">
            <v>2-39(e)</v>
          </cell>
          <cell r="C72" t="str">
            <v>Filling medium rocks in pipeline trenches in 20cm thick layers including hand compaction &amp; water sprinkling</v>
          </cell>
          <cell r="D72" t="str">
            <v>Filling medi. rock in pipeline trench with compaction and sprinkling of water</v>
          </cell>
          <cell r="E72" t="str">
            <v>cum</v>
          </cell>
          <cell r="F72">
            <v>104.236</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BD72">
            <v>0</v>
          </cell>
        </row>
        <row r="73">
          <cell r="A73" t="str">
            <v>2.39.f</v>
          </cell>
          <cell r="B73" t="str">
            <v>2-39(f)</v>
          </cell>
          <cell r="C73" t="str">
            <v>Filling hard rocks in pipeline trenches in 20cm thick layers including hand compaction &amp; water sprinkling</v>
          </cell>
          <cell r="D73" t="str">
            <v>Filling hard rock in pipeline trench with compaction and sprinkling of water</v>
          </cell>
          <cell r="E73" t="str">
            <v>cum</v>
          </cell>
          <cell r="F73">
            <v>104.236</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BD73">
            <v>0</v>
          </cell>
        </row>
        <row r="74">
          <cell r="A74" t="str">
            <v>2.42</v>
          </cell>
          <cell r="B74" t="str">
            <v>2-42</v>
          </cell>
          <cell r="C74" t="str">
            <v>Sand filling works including water sprinkling &amp; hand compaction</v>
          </cell>
          <cell r="D74" t="str">
            <v>Sand filling with compaction and sprinkling of water</v>
          </cell>
          <cell r="E74" t="str">
            <v>cum</v>
          </cell>
          <cell r="F74">
            <v>924.01857832812482</v>
          </cell>
          <cell r="G74">
            <v>1002.2018465</v>
          </cell>
          <cell r="H74">
            <v>926053.1254007516</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7.2567565000000016</v>
          </cell>
          <cell r="Z74">
            <v>6705.3778244033801</v>
          </cell>
          <cell r="AA74">
            <v>0</v>
          </cell>
          <cell r="AB74">
            <v>0</v>
          </cell>
          <cell r="AC74">
            <v>991.53</v>
          </cell>
          <cell r="AD74">
            <v>916192.14096968563</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3.4150900000000006</v>
          </cell>
          <cell r="AX74">
            <v>3155.6066066625963</v>
          </cell>
          <cell r="BD74">
            <v>0</v>
          </cell>
        </row>
        <row r="75">
          <cell r="C75" t="str">
            <v>BRICK MASONRY WORKS</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BD75">
            <v>0</v>
          </cell>
        </row>
        <row r="76">
          <cell r="A76" t="str">
            <v>5.1.a.1</v>
          </cell>
          <cell r="B76" t="str">
            <v>5-1(a)1</v>
          </cell>
          <cell r="C76" t="str">
            <v>Machine made brick masonry works in 1:3 cement sand mortar along with supplying bricks, making cement mortar &amp; construction of brick walls including haulage distance up to 30m</v>
          </cell>
          <cell r="D76" t="str">
            <v xml:space="preserve">Machine made brick masonry works in 1:3 cement sand mortar </v>
          </cell>
          <cell r="E76" t="str">
            <v>cum</v>
          </cell>
          <cell r="F76">
            <v>3879.341382590625</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BD76">
            <v>0</v>
          </cell>
        </row>
        <row r="77">
          <cell r="A77" t="str">
            <v>5.1.a.2</v>
          </cell>
          <cell r="B77" t="str">
            <v>5-1(a)2</v>
          </cell>
          <cell r="C77" t="str">
            <v>Machine made brick masonry works in 1:4 cement sand mortar along with supplying bricks, making cement mortar &amp; construction of brick walls including haulage distance up to 30m</v>
          </cell>
          <cell r="D77" t="str">
            <v xml:space="preserve">Machine made brick masonry works in 1:4 cement sand mortar </v>
          </cell>
          <cell r="E77" t="str">
            <v>cum</v>
          </cell>
          <cell r="F77">
            <v>3686.6945964515626</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BD77">
            <v>0</v>
          </cell>
        </row>
        <row r="78">
          <cell r="A78" t="str">
            <v>5.1.a.3</v>
          </cell>
          <cell r="B78" t="str">
            <v>5-1(a)3</v>
          </cell>
          <cell r="C78" t="str">
            <v>Machine made brick masonry works in 1:6 cement sand mortar along with supplying bricks, making cement mortar &amp; construction of brick walls including haulage distance up to 30m</v>
          </cell>
          <cell r="D78" t="str">
            <v xml:space="preserve">Machine made brick masonry works in 1:6 cement sand mortar </v>
          </cell>
          <cell r="E78" t="str">
            <v>cum</v>
          </cell>
          <cell r="F78">
            <v>3622.4790010718752</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BD78">
            <v>0</v>
          </cell>
        </row>
        <row r="79">
          <cell r="A79" t="str">
            <v>5.1.b.1</v>
          </cell>
          <cell r="B79" t="str">
            <v>5-1(b)1</v>
          </cell>
          <cell r="C79" t="str">
            <v>Local first class brick masonry works in 1:3 cement sand mortar along with supplying bricks, making cement mortar &amp; construction of brick walls including haulage distance up to 30m</v>
          </cell>
          <cell r="D79" t="str">
            <v xml:space="preserve">Local first class brick masonry works in 1:3 cement sand mortar </v>
          </cell>
          <cell r="E79" t="str">
            <v>cum</v>
          </cell>
          <cell r="F79">
            <v>3599.6690703765626</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BD79">
            <v>0</v>
          </cell>
        </row>
        <row r="80">
          <cell r="A80" t="str">
            <v>5.1.b.2</v>
          </cell>
          <cell r="B80" t="str">
            <v>5-1(b)2</v>
          </cell>
          <cell r="C80" t="str">
            <v>Local first class brick masonry works in 1:4 cement sand mortar along with supplying bricks, making cement mortar &amp; construction of brick walls including haulage distance up to 30m</v>
          </cell>
          <cell r="D80" t="str">
            <v xml:space="preserve">Local first class brick masonry works in 1:4 cement sand mortar </v>
          </cell>
          <cell r="E80" t="str">
            <v>cum</v>
          </cell>
          <cell r="F80">
            <v>3415.1907278406256</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BD80">
            <v>0</v>
          </cell>
        </row>
        <row r="81">
          <cell r="A81" t="str">
            <v>5.1.b.3</v>
          </cell>
          <cell r="B81" t="str">
            <v>5-1(b)3</v>
          </cell>
          <cell r="C81" t="str">
            <v>Local first class brick masonry works in 1:6 cement sand mortar along with supplying bricks, making cement mortar &amp; construction of brick walls including haulage distance up to 30m</v>
          </cell>
          <cell r="D81" t="str">
            <v xml:space="preserve">Local first class brick masonry works in 1:6 cement sand mortar </v>
          </cell>
          <cell r="E81" t="str">
            <v>cum</v>
          </cell>
          <cell r="F81">
            <v>3238.8808289078133</v>
          </cell>
          <cell r="G81">
            <v>147.1351325</v>
          </cell>
          <cell r="H81">
            <v>476553.15991306095</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76.438390625000011</v>
          </cell>
          <cell r="Z81">
            <v>247574.83798787926</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70.696741874999987</v>
          </cell>
          <cell r="AX81">
            <v>228978.32192518166</v>
          </cell>
          <cell r="BD81">
            <v>0</v>
          </cell>
        </row>
        <row r="82">
          <cell r="A82" t="str">
            <v>5.1.b.4</v>
          </cell>
          <cell r="B82" t="str">
            <v>5-1(b)4</v>
          </cell>
          <cell r="C82" t="str">
            <v>Local first class brick masonry works in 1:1:2 lime surkhi sand mortar along with supplying bricks, making cement mortar &amp; construction of brick walls including haulage distance up to 30m</v>
          </cell>
          <cell r="D82" t="str">
            <v>Local first class brick masonry works in 1:1:2 lime surkhi sand mortar</v>
          </cell>
          <cell r="E82" t="str">
            <v>cum</v>
          </cell>
          <cell r="F82">
            <v>5237.4135636000001</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BD82">
            <v>0</v>
          </cell>
        </row>
        <row r="83">
          <cell r="A83" t="str">
            <v>5.1.b.5</v>
          </cell>
          <cell r="B83" t="str">
            <v>5-1(b)5</v>
          </cell>
          <cell r="C83" t="str">
            <v>Local first class brick masonry works in 1:2 lime surkhi mortar along with supplying bricks, making cement mortar &amp; construction of brick walls including haulage distance up to 30m</v>
          </cell>
          <cell r="D83" t="str">
            <v xml:space="preserve">Local first class brick masonry works in 1:2 lime surkhi mortar </v>
          </cell>
          <cell r="E83" t="str">
            <v>cum</v>
          </cell>
          <cell r="F83">
            <v>5125.7923531562501</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BD83">
            <v>0</v>
          </cell>
        </row>
        <row r="84">
          <cell r="A84" t="str">
            <v>5.1.b.6</v>
          </cell>
          <cell r="B84" t="str">
            <v>5-1(b)6</v>
          </cell>
          <cell r="C84" t="str">
            <v>Local first class brick masonry works in mud mortar along with supplying bricks, making cement mortar &amp; construction of brick walls including haulage distance up to 30m</v>
          </cell>
          <cell r="D84" t="str">
            <v xml:space="preserve">Local first class brick masonry works in mud mortar </v>
          </cell>
          <cell r="E84" t="str">
            <v>cum</v>
          </cell>
          <cell r="F84">
            <v>2452.8933531562507</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BD84">
            <v>0</v>
          </cell>
        </row>
        <row r="85">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BD85">
            <v>0</v>
          </cell>
        </row>
        <row r="86">
          <cell r="C86" t="str">
            <v>RUBBLE MASONRY WORKS</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BD86">
            <v>0</v>
          </cell>
        </row>
        <row r="87">
          <cell r="A87" t="str">
            <v>6.1.a</v>
          </cell>
          <cell r="B87" t="str">
            <v>6-1(a)</v>
          </cell>
          <cell r="C87" t="str">
            <v>Rubble masonry works in 1:3 cement mortar including supply of hard stone blocks, preparing cement mortar and construction of wall up to 5m high ( haulage distance up to 10m )</v>
          </cell>
          <cell r="D87" t="str">
            <v>Rubble masonry works in 1:3 cement mortar</v>
          </cell>
          <cell r="E87" t="str">
            <v>cum</v>
          </cell>
          <cell r="F87">
            <v>3262.4123773221877</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BD87">
            <v>0</v>
          </cell>
        </row>
        <row r="88">
          <cell r="A88" t="str">
            <v>6.1.b</v>
          </cell>
          <cell r="B88" t="str">
            <v>6-1(b)</v>
          </cell>
          <cell r="C88" t="str">
            <v>Rubble masonry works in 1:4 cement mortar including supply of hard stone blocks, preparing cement mortar and construction of wall up to 5m high ( haulage distance up to 10m )</v>
          </cell>
          <cell r="D88" t="str">
            <v>Rubble masonry works in 1:4 cement mortar</v>
          </cell>
          <cell r="E88" t="str">
            <v>cum</v>
          </cell>
          <cell r="F88">
            <v>3062.1631243026563</v>
          </cell>
          <cell r="G88">
            <v>1799.6964374999732</v>
          </cell>
          <cell r="H88">
            <v>5510964.0658512786</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225.70949999999999</v>
          </cell>
          <cell r="X88">
            <v>691159.30770479038</v>
          </cell>
          <cell r="Y88">
            <v>0</v>
          </cell>
          <cell r="Z88">
            <v>0</v>
          </cell>
          <cell r="AA88">
            <v>350</v>
          </cell>
          <cell r="AB88">
            <v>1071757.0935059297</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21.112937500000001</v>
          </cell>
          <cell r="AT88">
            <v>64651.258658206716</v>
          </cell>
          <cell r="AU88">
            <v>1202.8739999999732</v>
          </cell>
          <cell r="AV88">
            <v>3683396.4059823514</v>
          </cell>
          <cell r="AW88">
            <v>0</v>
          </cell>
          <cell r="AX88">
            <v>0</v>
          </cell>
          <cell r="BD88">
            <v>225.70949999999999</v>
          </cell>
        </row>
        <row r="89">
          <cell r="A89" t="str">
            <v>6.1.c</v>
          </cell>
          <cell r="B89" t="str">
            <v>6-1(c)</v>
          </cell>
          <cell r="C89" t="str">
            <v>Rubble masonry works in 1:6 cement mortar including supply of hard stone blocks, preparing cement mortar and construction of wall up to 5m high ( haulage distance up to 10m )</v>
          </cell>
          <cell r="D89" t="str">
            <v>Rubble masonry works in 1:6 cement mortar</v>
          </cell>
          <cell r="E89" t="str">
            <v>cum</v>
          </cell>
          <cell r="F89">
            <v>2738.1573559965627</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BD89">
            <v>0</v>
          </cell>
        </row>
        <row r="90">
          <cell r="A90" t="str">
            <v>6.2.a</v>
          </cell>
          <cell r="B90" t="str">
            <v>6-2(a)</v>
          </cell>
          <cell r="C90" t="str">
            <v>Dry rubble masonry works including supply of hard stone blocks, preparing cement mortar and construction of wall up to 5m high ( haulage distance up to 10m)</v>
          </cell>
          <cell r="D90" t="str">
            <v>Dry rubble masonry works</v>
          </cell>
          <cell r="E90" t="str">
            <v>cum</v>
          </cell>
          <cell r="F90">
            <v>1303.8301956250002</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BD90">
            <v>0</v>
          </cell>
        </row>
        <row r="91">
          <cell r="A91" t="str">
            <v>6.2.b</v>
          </cell>
          <cell r="B91" t="str">
            <v>6-2(b)</v>
          </cell>
          <cell r="C91" t="str">
            <v>Rubble masonry works in mud mortar including supply of hard stone blocks, preparing cement mortar and construction of wall up to 5m high ( haulage distance up to 10m)</v>
          </cell>
          <cell r="D91" t="str">
            <v>Rubble masonry works in mud mortar</v>
          </cell>
          <cell r="E91" t="str">
            <v>cum</v>
          </cell>
          <cell r="F91">
            <v>1365.9301956250001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BD91">
            <v>0</v>
          </cell>
        </row>
        <row r="92">
          <cell r="A92">
            <v>6.5</v>
          </cell>
          <cell r="B92" t="str">
            <v>6-5</v>
          </cell>
          <cell r="C92" t="str">
            <v>Filling by stones in the foundation and leveling including haulage distance up to 30m</v>
          </cell>
          <cell r="D92" t="str">
            <v>Stone filling in foundation</v>
          </cell>
          <cell r="E92" t="str">
            <v>cum</v>
          </cell>
          <cell r="F92">
            <v>1158.8011225</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BD92">
            <v>0</v>
          </cell>
        </row>
        <row r="93">
          <cell r="A93" t="str">
            <v>6.6.a</v>
          </cell>
          <cell r="B93" t="str">
            <v>6-6(a)</v>
          </cell>
          <cell r="C93" t="str">
            <v>Stone masonry works inside ditch in 1:3 cement mortar including preparation of mortar hauling stones &amp; mortar up to 30m distance and construction of ditch</v>
          </cell>
          <cell r="D93" t="str">
            <v>Stone masonry works inside ditch in in 1:3 cement mortar</v>
          </cell>
          <cell r="E93" t="str">
            <v>cum</v>
          </cell>
          <cell r="F93">
            <v>2971.3793445945312</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BD93">
            <v>0</v>
          </cell>
        </row>
        <row r="94">
          <cell r="A94" t="str">
            <v>6.6.b</v>
          </cell>
          <cell r="B94" t="str">
            <v>6-6(b)</v>
          </cell>
          <cell r="C94" t="str">
            <v>Stone masonry works inside ditch in 1:6 cement mortar including preparation of mortar hauling stones &amp; mortar up to 30m distance and construction of ditch</v>
          </cell>
          <cell r="D94" t="str">
            <v>Stone masonry works inside ditch in in 1:6 cement mortar</v>
          </cell>
          <cell r="E94" t="str">
            <v>cum</v>
          </cell>
          <cell r="F94">
            <v>2458.2450352282813</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BD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BD95">
            <v>0</v>
          </cell>
        </row>
        <row r="96">
          <cell r="C96" t="str">
            <v>CEMENT CONCRETE WORKS</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BD96">
            <v>0</v>
          </cell>
        </row>
        <row r="97">
          <cell r="A97" t="str">
            <v>7.1.a</v>
          </cell>
          <cell r="B97" t="str">
            <v>7-1(a)</v>
          </cell>
          <cell r="C97" t="str">
            <v>Plum concreting in M10 cement sand aggregate boulder mix for foundation, vertical faces, walls &amp; abutments including supply of material &amp; haulage distance up to 30m</v>
          </cell>
          <cell r="D97" t="str">
            <v xml:space="preserve">Plum concrete in M10 </v>
          </cell>
          <cell r="E97" t="str">
            <v>cum</v>
          </cell>
          <cell r="F97">
            <v>4591.7984018249999</v>
          </cell>
          <cell r="G97">
            <v>0.55391875000000002</v>
          </cell>
          <cell r="H97">
            <v>2543.4832309909016</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0.55391875000000002</v>
          </cell>
          <cell r="AX97">
            <v>2543.4832309909016</v>
          </cell>
          <cell r="BD97">
            <v>0</v>
          </cell>
        </row>
        <row r="98">
          <cell r="A98" t="str">
            <v>7.1.b</v>
          </cell>
          <cell r="B98" t="str">
            <v>7-1(b)</v>
          </cell>
          <cell r="C98" t="str">
            <v>Plum concreting in M15 cement sand aggregate boulder mix for foundation, vertical faces, walls &amp; abutments including supply of material &amp; haulage distance up to 30m</v>
          </cell>
          <cell r="D98" t="str">
            <v xml:space="preserve">Plum concreting in M15 </v>
          </cell>
          <cell r="E98" t="str">
            <v>cum</v>
          </cell>
          <cell r="F98">
            <v>5106.7794461015628</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BD98">
            <v>0</v>
          </cell>
        </row>
        <row r="99">
          <cell r="A99" t="str">
            <v>7.2.a</v>
          </cell>
          <cell r="B99" t="str">
            <v>7-2(a)</v>
          </cell>
          <cell r="C99" t="str">
            <v>Concreting of foundations, vertical faces, walls in 1:5:10 cement sand aggregate mix including supply of materials and haulage distance up to 30m</v>
          </cell>
          <cell r="D99" t="str">
            <v xml:space="preserve">P.C.C. for  foundation &amp; walls in 1:5:10 </v>
          </cell>
          <cell r="E99" t="str">
            <v>cum</v>
          </cell>
          <cell r="F99">
            <v>3756.2707133890622</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BD99">
            <v>0</v>
          </cell>
        </row>
        <row r="100">
          <cell r="A100" t="str">
            <v>7.2.b</v>
          </cell>
          <cell r="B100" t="str">
            <v>7-2(b)</v>
          </cell>
          <cell r="C100" t="str">
            <v>Concreting of foundations, vertical faces, walls in 1:4:8 cement sand aggregate mix including supply of materials and haulage distance up to 30m</v>
          </cell>
          <cell r="D100" t="str">
            <v xml:space="preserve">P.C.C. for  foundation &amp; walls in 1:4:8 </v>
          </cell>
          <cell r="E100" t="str">
            <v>cum</v>
          </cell>
          <cell r="F100">
            <v>4013.1330949078124</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BD100">
            <v>0</v>
          </cell>
        </row>
        <row r="101">
          <cell r="A101" t="str">
            <v>7.2.c</v>
          </cell>
          <cell r="B101" t="str">
            <v>7-2(c)</v>
          </cell>
          <cell r="C101" t="str">
            <v>Concreting of foundations, vertical faces, walls in M10 cement sand aggregate mix including supply of materials and haulage distance up to 30m</v>
          </cell>
          <cell r="D101" t="str">
            <v xml:space="preserve">P.C.C. for  foundation &amp; walls in M10 </v>
          </cell>
          <cell r="E101" t="str">
            <v>cum</v>
          </cell>
          <cell r="F101">
            <v>4334.2110718062495</v>
          </cell>
          <cell r="G101">
            <v>177.30071938107557</v>
          </cell>
          <cell r="H101">
            <v>768458.74098067055</v>
          </cell>
          <cell r="I101">
            <v>0</v>
          </cell>
          <cell r="J101">
            <v>0</v>
          </cell>
          <cell r="K101">
            <v>15.727500000000001</v>
          </cell>
          <cell r="L101">
            <v>68166.304631832798</v>
          </cell>
          <cell r="M101">
            <v>3.2916479999999999</v>
          </cell>
          <cell r="N101">
            <v>14266.697206088897</v>
          </cell>
          <cell r="O101">
            <v>11.25</v>
          </cell>
          <cell r="P101">
            <v>48759.874557820309</v>
          </cell>
          <cell r="Q101">
            <v>10.6194375</v>
          </cell>
          <cell r="R101">
            <v>46026.883588854478</v>
          </cell>
          <cell r="S101">
            <v>11.8925625</v>
          </cell>
          <cell r="T101">
            <v>51544.87605964781</v>
          </cell>
          <cell r="U101">
            <v>26.185499999999998</v>
          </cell>
          <cell r="V101">
            <v>113493.48402078253</v>
          </cell>
          <cell r="W101">
            <v>16.454999999999998</v>
          </cell>
          <cell r="X101">
            <v>71319.443186571822</v>
          </cell>
          <cell r="Y101">
            <v>21.664636250000001</v>
          </cell>
          <cell r="Z101">
            <v>93899.106301405031</v>
          </cell>
          <cell r="AA101">
            <v>0</v>
          </cell>
          <cell r="AB101">
            <v>0</v>
          </cell>
          <cell r="AC101">
            <v>0</v>
          </cell>
          <cell r="AD101">
            <v>0</v>
          </cell>
          <cell r="AE101">
            <v>3.1252499999999999</v>
          </cell>
          <cell r="AF101">
            <v>13545.49315216248</v>
          </cell>
          <cell r="AG101">
            <v>4.6897500000000001</v>
          </cell>
          <cell r="AH101">
            <v>20326.366374003359</v>
          </cell>
          <cell r="AI101">
            <v>0</v>
          </cell>
          <cell r="AJ101">
            <v>0</v>
          </cell>
          <cell r="AK101">
            <v>22.13325</v>
          </cell>
          <cell r="AL101">
            <v>95930.177205055676</v>
          </cell>
          <cell r="AM101">
            <v>0</v>
          </cell>
          <cell r="AN101">
            <v>0</v>
          </cell>
          <cell r="AO101">
            <v>0</v>
          </cell>
          <cell r="AP101">
            <v>0</v>
          </cell>
          <cell r="AQ101">
            <v>0</v>
          </cell>
          <cell r="AR101">
            <v>0</v>
          </cell>
          <cell r="AS101">
            <v>38.168580131075601</v>
          </cell>
          <cell r="AT101">
            <v>165430.68259923189</v>
          </cell>
          <cell r="AU101">
            <v>0</v>
          </cell>
          <cell r="AV101">
            <v>0</v>
          </cell>
          <cell r="AW101">
            <v>3.3476050000000002</v>
          </cell>
          <cell r="AX101">
            <v>14509.226655033961</v>
          </cell>
          <cell r="BD101">
            <v>65.152500000000003</v>
          </cell>
        </row>
        <row r="102">
          <cell r="A102" t="str">
            <v>7.2.d</v>
          </cell>
          <cell r="B102" t="str">
            <v>7-2(d)</v>
          </cell>
          <cell r="C102" t="str">
            <v>Concreting of foundations, vertical faces, walls in M15 cement sand aggregate mix including supply of materials and haulage distance up to 30m</v>
          </cell>
          <cell r="D102" t="str">
            <v xml:space="preserve">P.C.C. for  foundation &amp; walls in M15 </v>
          </cell>
          <cell r="E102" t="str">
            <v>cum</v>
          </cell>
          <cell r="F102">
            <v>5021.5728177781257</v>
          </cell>
          <cell r="G102">
            <v>326.27166924246001</v>
          </cell>
          <cell r="H102">
            <v>1638396.9454790326</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9.9156692424599981</v>
          </cell>
          <cell r="AJ102">
            <v>49792.255138015746</v>
          </cell>
          <cell r="AK102">
            <v>0</v>
          </cell>
          <cell r="AL102">
            <v>0</v>
          </cell>
          <cell r="AM102">
            <v>0</v>
          </cell>
          <cell r="AN102">
            <v>0</v>
          </cell>
          <cell r="AO102">
            <v>0</v>
          </cell>
          <cell r="AP102">
            <v>0</v>
          </cell>
          <cell r="AQ102">
            <v>0</v>
          </cell>
          <cell r="AR102">
            <v>0</v>
          </cell>
          <cell r="AS102">
            <v>0</v>
          </cell>
          <cell r="AT102">
            <v>0</v>
          </cell>
          <cell r="AU102">
            <v>316.35599999999999</v>
          </cell>
          <cell r="AV102">
            <v>1588604.6903410167</v>
          </cell>
          <cell r="AW102">
            <v>0</v>
          </cell>
          <cell r="AX102">
            <v>0</v>
          </cell>
          <cell r="BD102">
            <v>0</v>
          </cell>
        </row>
        <row r="103">
          <cell r="A103" t="str">
            <v>7.4.a</v>
          </cell>
          <cell r="B103" t="str">
            <v>7-4(a)</v>
          </cell>
          <cell r="C103" t="str">
            <v>Reinforced concreting works for super structures, deck slabs, beams in M15 cement sand aggregate mix  with supply of materials (excluding rebar) &amp; haulage dist. Up to 30m.</v>
          </cell>
          <cell r="D103" t="str">
            <v xml:space="preserve">P.C.C. for R.C.C. for super structures in M15 </v>
          </cell>
          <cell r="E103" t="str">
            <v>cum</v>
          </cell>
          <cell r="F103">
            <v>5239.6617087703125</v>
          </cell>
          <cell r="G103">
            <v>536.09400000000005</v>
          </cell>
          <cell r="H103">
            <v>2808951.2041015122</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536.09400000000005</v>
          </cell>
          <cell r="AV103">
            <v>2808951.2041015122</v>
          </cell>
          <cell r="AW103">
            <v>0</v>
          </cell>
          <cell r="AX103">
            <v>0</v>
          </cell>
          <cell r="BD103">
            <v>0</v>
          </cell>
        </row>
        <row r="104">
          <cell r="A104" t="str">
            <v>7.4.b</v>
          </cell>
          <cell r="B104" t="str">
            <v>7-4(b)</v>
          </cell>
          <cell r="C104" t="str">
            <v>Reinforced concreting works for super structures, deck slabs, beams in M20 cement sand aggregate mix  with supply of materials (excluding rebar) &amp; haulage dist. Up to 30m.</v>
          </cell>
          <cell r="D104" t="str">
            <v xml:space="preserve">P.C.C. for R.C.C. for super structures in M20 </v>
          </cell>
          <cell r="E104" t="str">
            <v>cum</v>
          </cell>
          <cell r="F104">
            <v>6154.8131365578129</v>
          </cell>
          <cell r="G104">
            <v>1346.1539177561347</v>
          </cell>
          <cell r="H104">
            <v>8285325.8168342235</v>
          </cell>
          <cell r="I104">
            <v>0</v>
          </cell>
          <cell r="J104">
            <v>0</v>
          </cell>
          <cell r="K104">
            <v>125.38124999999999</v>
          </cell>
          <cell r="L104">
            <v>771698.1645780392</v>
          </cell>
          <cell r="M104">
            <v>27.538793999999996</v>
          </cell>
          <cell r="N104">
            <v>169496.13107615945</v>
          </cell>
          <cell r="O104">
            <v>77.52525</v>
          </cell>
          <cell r="P104">
            <v>477153.42711492861</v>
          </cell>
          <cell r="Q104">
            <v>68.448250000000002</v>
          </cell>
          <cell r="R104">
            <v>421286.18827439332</v>
          </cell>
          <cell r="S104">
            <v>126.42710624999999</v>
          </cell>
          <cell r="T104">
            <v>778135.21436449036</v>
          </cell>
          <cell r="U104">
            <v>298.863</v>
          </cell>
          <cell r="V104">
            <v>1839445.9184310776</v>
          </cell>
          <cell r="W104">
            <v>0</v>
          </cell>
          <cell r="X104">
            <v>0</v>
          </cell>
          <cell r="Y104">
            <v>16.890437500000001</v>
          </cell>
          <cell r="Z104">
            <v>103957.4866072087</v>
          </cell>
          <cell r="AA104">
            <v>0</v>
          </cell>
          <cell r="AB104">
            <v>0</v>
          </cell>
          <cell r="AC104">
            <v>163.44</v>
          </cell>
          <cell r="AD104">
            <v>1005942.6590390089</v>
          </cell>
          <cell r="AE104">
            <v>20.779767740530186</v>
          </cell>
          <cell r="AF104">
            <v>127895.58746403545</v>
          </cell>
          <cell r="AG104">
            <v>31.497887234765951</v>
          </cell>
          <cell r="AH104">
            <v>193863.61012635412</v>
          </cell>
          <cell r="AI104">
            <v>11.988</v>
          </cell>
          <cell r="AJ104">
            <v>73783.899881055055</v>
          </cell>
          <cell r="AK104">
            <v>172.31537418371127</v>
          </cell>
          <cell r="AL104">
            <v>1060568.9286567811</v>
          </cell>
          <cell r="AM104">
            <v>0</v>
          </cell>
          <cell r="AN104">
            <v>0</v>
          </cell>
          <cell r="AO104">
            <v>0</v>
          </cell>
          <cell r="AP104">
            <v>0</v>
          </cell>
          <cell r="AQ104">
            <v>1.3499999999999999</v>
          </cell>
          <cell r="AR104">
            <v>8308.9977343530463</v>
          </cell>
          <cell r="AS104">
            <v>264.30016334712741</v>
          </cell>
          <cell r="AT104">
            <v>1626718.1173632755</v>
          </cell>
          <cell r="AU104">
            <v>0</v>
          </cell>
          <cell r="AV104">
            <v>0</v>
          </cell>
          <cell r="AW104">
            <v>16.933887500000001</v>
          </cell>
          <cell r="AX104">
            <v>104224.91323799215</v>
          </cell>
          <cell r="BD104">
            <v>493.73835624999998</v>
          </cell>
        </row>
        <row r="105">
          <cell r="A105" t="str">
            <v>7.4.c</v>
          </cell>
          <cell r="B105" t="str">
            <v>7-4(c)</v>
          </cell>
          <cell r="C105" t="str">
            <v>Reinforced concreting works for super structures, deck slabs, beams in 1:1:2 cement sand aggregate mix  with supply of materials (excluding rebar) &amp; haulage dist. Up to 30m.</v>
          </cell>
          <cell r="D105" t="str">
            <v xml:space="preserve">P.C.C. for R.C.C. for super structures in M25 </v>
          </cell>
          <cell r="E105" t="str">
            <v>cum</v>
          </cell>
          <cell r="F105">
            <v>7432.4170875750006</v>
          </cell>
          <cell r="G105">
            <v>27.38775</v>
          </cell>
          <cell r="H105">
            <v>203557.18109023222</v>
          </cell>
          <cell r="I105">
            <v>0</v>
          </cell>
          <cell r="J105">
            <v>0</v>
          </cell>
          <cell r="K105">
            <v>21.507750000000001</v>
          </cell>
          <cell r="L105">
            <v>159854.56861529124</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3.0400000000000005</v>
          </cell>
          <cell r="AD105">
            <v>22594.547946228005</v>
          </cell>
          <cell r="AE105">
            <v>0</v>
          </cell>
          <cell r="AF105">
            <v>0</v>
          </cell>
          <cell r="AG105">
            <v>0</v>
          </cell>
          <cell r="AH105">
            <v>0</v>
          </cell>
          <cell r="AI105">
            <v>0</v>
          </cell>
          <cell r="AJ105">
            <v>0</v>
          </cell>
          <cell r="AK105">
            <v>0</v>
          </cell>
          <cell r="AL105">
            <v>0</v>
          </cell>
          <cell r="AM105">
            <v>0</v>
          </cell>
          <cell r="AN105">
            <v>0</v>
          </cell>
          <cell r="AO105">
            <v>0.80000000000000016</v>
          </cell>
          <cell r="AP105">
            <v>5945.9336700600015</v>
          </cell>
          <cell r="AQ105">
            <v>2.0400000000000005</v>
          </cell>
          <cell r="AR105">
            <v>15162.130858653005</v>
          </cell>
          <cell r="AS105">
            <v>0</v>
          </cell>
          <cell r="AT105">
            <v>0</v>
          </cell>
          <cell r="AU105">
            <v>0</v>
          </cell>
          <cell r="AV105">
            <v>0</v>
          </cell>
          <cell r="AW105">
            <v>0</v>
          </cell>
          <cell r="AX105">
            <v>0</v>
          </cell>
          <cell r="BD105">
            <v>0</v>
          </cell>
        </row>
        <row r="106">
          <cell r="A106" t="str">
            <v>7.5</v>
          </cell>
          <cell r="B106" t="str">
            <v>7-5</v>
          </cell>
          <cell r="C106" t="str">
            <v>Cutting , bending , placing and binding of reinforcement steel bars for R.C.C. works including haulage distance of 30m</v>
          </cell>
          <cell r="D106" t="str">
            <v>Reinforcement work for R.C.C. work</v>
          </cell>
          <cell r="E106" t="str">
            <v>mt</v>
          </cell>
          <cell r="F106">
            <v>39248.537514867188</v>
          </cell>
          <cell r="G106">
            <v>171.30495056829923</v>
          </cell>
          <cell r="H106">
            <v>6723468.7788623618</v>
          </cell>
          <cell r="I106">
            <v>0</v>
          </cell>
          <cell r="J106">
            <v>0</v>
          </cell>
          <cell r="K106">
            <v>14.688900000000002</v>
          </cell>
          <cell r="L106">
            <v>576517.84270213277</v>
          </cell>
          <cell r="M106">
            <v>2.7538793999999998</v>
          </cell>
          <cell r="N106">
            <v>108085.73894231993</v>
          </cell>
          <cell r="O106">
            <v>7.7525249999999994</v>
          </cell>
          <cell r="P106">
            <v>304275.26829744573</v>
          </cell>
          <cell r="Q106">
            <v>6.8448250000000002</v>
          </cell>
          <cell r="R106">
            <v>268649.37079520081</v>
          </cell>
          <cell r="S106">
            <v>12.642710624999999</v>
          </cell>
          <cell r="T106">
            <v>496207.90225492249</v>
          </cell>
          <cell r="U106">
            <v>29.886299999999999</v>
          </cell>
          <cell r="V106">
            <v>1172993.5667305752</v>
          </cell>
          <cell r="W106">
            <v>0</v>
          </cell>
          <cell r="X106">
            <v>0</v>
          </cell>
          <cell r="Y106">
            <v>1.6890437500000002</v>
          </cell>
          <cell r="Z106">
            <v>66292.496986126964</v>
          </cell>
          <cell r="AA106">
            <v>0</v>
          </cell>
          <cell r="AB106">
            <v>0</v>
          </cell>
          <cell r="AC106">
            <v>0.22800000000000004</v>
          </cell>
          <cell r="AD106">
            <v>8948.6665533897212</v>
          </cell>
          <cell r="AE106">
            <v>2.0779767740530186</v>
          </cell>
          <cell r="AF106">
            <v>81557.549371442597</v>
          </cell>
          <cell r="AG106">
            <v>3.1497887234765956</v>
          </cell>
          <cell r="AH106">
            <v>123624.6008772768</v>
          </cell>
          <cell r="AI106">
            <v>1.7981999999999998</v>
          </cell>
          <cell r="AJ106">
            <v>70576.720159234173</v>
          </cell>
          <cell r="AK106">
            <v>17.231537418371129</v>
          </cell>
          <cell r="AL106">
            <v>676312.64280377701</v>
          </cell>
          <cell r="AM106">
            <v>0</v>
          </cell>
          <cell r="AN106">
            <v>0</v>
          </cell>
          <cell r="AO106">
            <v>6.0000000000000012E-2</v>
          </cell>
          <cell r="AP106">
            <v>2354.9122508920318</v>
          </cell>
          <cell r="AQ106">
            <v>0.35550000000000004</v>
          </cell>
          <cell r="AR106">
            <v>13952.855086535286</v>
          </cell>
          <cell r="AS106">
            <v>37.000789102398485</v>
          </cell>
          <cell r="AT106">
            <v>1452226.8591651761</v>
          </cell>
          <cell r="AU106">
            <v>40.207050000000002</v>
          </cell>
          <cell r="AV106">
            <v>1578067.9102871409</v>
          </cell>
          <cell r="AW106">
            <v>0.69044977499999993</v>
          </cell>
          <cell r="AX106">
            <v>27099.143896219106</v>
          </cell>
          <cell r="BD106">
            <v>49.373835624999998</v>
          </cell>
        </row>
        <row r="107">
          <cell r="C107" t="str">
            <v>FORM WORKS</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BD107">
            <v>0</v>
          </cell>
        </row>
        <row r="108">
          <cell r="A108" t="str">
            <v>8.1.a</v>
          </cell>
          <cell r="B108" t="str">
            <v>8-1(a)</v>
          </cell>
          <cell r="C108" t="str">
            <v>Making wooden forms including selection of material, measuring, cutting , fixing, nailing as per specified drawings and hauling up to 30m and placing in position. [Simple standard forms, each form&lt; 1sqm]</v>
          </cell>
          <cell r="D108" t="str">
            <v>Simple standard formwork of size &lt;1 sqm excluding materials</v>
          </cell>
          <cell r="E108" t="str">
            <v>sqm</v>
          </cell>
          <cell r="F108">
            <v>72.249900000000011</v>
          </cell>
          <cell r="G108">
            <v>254.12877500000002</v>
          </cell>
          <cell r="H108">
            <v>18360.778580872506</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150.37750000000003</v>
          </cell>
          <cell r="Z108">
            <v>10864.759337250003</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103.75127499999999</v>
          </cell>
          <cell r="AX108">
            <v>7496.0192436225007</v>
          </cell>
          <cell r="BD108">
            <v>0</v>
          </cell>
        </row>
        <row r="109">
          <cell r="A109" t="str">
            <v>8.1.b</v>
          </cell>
          <cell r="B109" t="str">
            <v>8-1(b)</v>
          </cell>
          <cell r="C109" t="str">
            <v>Making wooden forms including selection of material, measuring, cutting , fixing, nailing as per specified drawings and hauling up to 30m and placing in position. [Simple standard forms, each form&lt; 2sqm]</v>
          </cell>
          <cell r="D109" t="str">
            <v>Simple standard formwork of size &lt;2 sqm excluding materials</v>
          </cell>
          <cell r="E109" t="str">
            <v>sqm</v>
          </cell>
          <cell r="F109">
            <v>59.101720000000007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BD109">
            <v>0</v>
          </cell>
        </row>
        <row r="110">
          <cell r="A110" t="str">
            <v>8.1.c</v>
          </cell>
          <cell r="B110" t="str">
            <v>8-1(c)</v>
          </cell>
          <cell r="C110" t="str">
            <v>Making wooden forms including selection of material, measuring, cutting , fixing, nailing as per specified drawings and hauling up to 30m and placing in position. [Standard forms, each form&lt; 1sqm]</v>
          </cell>
          <cell r="D110" t="str">
            <v>Standard formwork of size &lt;1 sqm excluding materials</v>
          </cell>
          <cell r="E110" t="str">
            <v>sqm</v>
          </cell>
          <cell r="F110">
            <v>51.542079999999999</v>
          </cell>
          <cell r="G110">
            <v>105.84</v>
          </cell>
          <cell r="H110">
            <v>5455.2137472000004</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54.720000000000006</v>
          </cell>
          <cell r="AD110">
            <v>2820.3826176000002</v>
          </cell>
          <cell r="AE110">
            <v>0</v>
          </cell>
          <cell r="AF110">
            <v>0</v>
          </cell>
          <cell r="AG110">
            <v>0</v>
          </cell>
          <cell r="AH110">
            <v>0</v>
          </cell>
          <cell r="AI110">
            <v>0</v>
          </cell>
          <cell r="AJ110">
            <v>0</v>
          </cell>
          <cell r="AK110">
            <v>0</v>
          </cell>
          <cell r="AL110">
            <v>0</v>
          </cell>
          <cell r="AM110">
            <v>0</v>
          </cell>
          <cell r="AN110">
            <v>0</v>
          </cell>
          <cell r="AO110">
            <v>14.400000000000002</v>
          </cell>
          <cell r="AP110">
            <v>742.20595200000014</v>
          </cell>
          <cell r="AQ110">
            <v>36.720000000000006</v>
          </cell>
          <cell r="AR110">
            <v>1892.6251776000001</v>
          </cell>
          <cell r="AS110">
            <v>0</v>
          </cell>
          <cell r="AT110">
            <v>0</v>
          </cell>
          <cell r="AU110">
            <v>0</v>
          </cell>
          <cell r="AV110">
            <v>0</v>
          </cell>
          <cell r="AW110">
            <v>0</v>
          </cell>
          <cell r="AX110">
            <v>0</v>
          </cell>
          <cell r="BD110">
            <v>0</v>
          </cell>
        </row>
        <row r="111">
          <cell r="A111" t="str">
            <v>8.1.d</v>
          </cell>
          <cell r="B111" t="str">
            <v>8-1(d)</v>
          </cell>
          <cell r="C111" t="str">
            <v>Making wooden forms including selection of material, measuring, cutting , fixing, nailing as per specified drawings and hauling up to 30m and placing in position. [Standard forms, each form&gt; 1sqm]</v>
          </cell>
          <cell r="D111" t="str">
            <v>Standard formwork of size &gt;1 sqm excluding materials</v>
          </cell>
          <cell r="E111" t="str">
            <v>sqm</v>
          </cell>
          <cell r="F111">
            <v>41.267060000000001</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BD111">
            <v>0</v>
          </cell>
        </row>
        <row r="112">
          <cell r="A112" t="str">
            <v>8.2.a</v>
          </cell>
          <cell r="B112" t="str">
            <v>8-2(a)</v>
          </cell>
          <cell r="C112" t="str">
            <v>Making wooden forms for beam, column and slab including supply &amp; selection of material, fixing, nailing, placing separators, dismantling forms and hauling up to 30m distance</v>
          </cell>
          <cell r="D112" t="str">
            <v>Formwork for flooring and slab including materials</v>
          </cell>
          <cell r="E112" t="str">
            <v>sqm</v>
          </cell>
          <cell r="F112">
            <v>241.29415</v>
          </cell>
          <cell r="G112">
            <v>8687.7417478169082</v>
          </cell>
          <cell r="H112">
            <v>2096301.2604589951</v>
          </cell>
          <cell r="I112">
            <v>0</v>
          </cell>
          <cell r="J112">
            <v>0</v>
          </cell>
          <cell r="K112">
            <v>204.73399999999998</v>
          </cell>
          <cell r="L112">
            <v>49401.116506099999</v>
          </cell>
          <cell r="M112">
            <v>124.94999999999999</v>
          </cell>
          <cell r="N112">
            <v>30149.704042499998</v>
          </cell>
          <cell r="O112">
            <v>355.495</v>
          </cell>
          <cell r="P112">
            <v>85778.863854249998</v>
          </cell>
          <cell r="Q112">
            <v>366.13</v>
          </cell>
          <cell r="R112">
            <v>88345.027139500002</v>
          </cell>
          <cell r="S112">
            <v>689.59664999999995</v>
          </cell>
          <cell r="T112">
            <v>166395.63750459749</v>
          </cell>
          <cell r="U112">
            <v>1662.6</v>
          </cell>
          <cell r="V112">
            <v>401175.65378999995</v>
          </cell>
          <cell r="W112">
            <v>0</v>
          </cell>
          <cell r="X112">
            <v>0</v>
          </cell>
          <cell r="Y112">
            <v>0</v>
          </cell>
          <cell r="Z112">
            <v>0</v>
          </cell>
          <cell r="AA112">
            <v>0</v>
          </cell>
          <cell r="AB112">
            <v>0</v>
          </cell>
          <cell r="AC112">
            <v>0</v>
          </cell>
          <cell r="AD112">
            <v>0</v>
          </cell>
          <cell r="AE112">
            <v>214.61226774053017</v>
          </cell>
          <cell r="AF112">
            <v>51784.684724023646</v>
          </cell>
          <cell r="AG112">
            <v>328.51538723476597</v>
          </cell>
          <cell r="AH112">
            <v>79268.841124733706</v>
          </cell>
          <cell r="AI112">
            <v>0</v>
          </cell>
          <cell r="AJ112">
            <v>0</v>
          </cell>
          <cell r="AK112">
            <v>1710.8458741837112</v>
          </cell>
          <cell r="AL112">
            <v>412817.10099216556</v>
          </cell>
          <cell r="AM112">
            <v>0</v>
          </cell>
          <cell r="AN112">
            <v>0</v>
          </cell>
          <cell r="AO112">
            <v>0</v>
          </cell>
          <cell r="AP112">
            <v>0</v>
          </cell>
          <cell r="AQ112">
            <v>0</v>
          </cell>
          <cell r="AR112">
            <v>0</v>
          </cell>
          <cell r="AS112">
            <v>1724.9575686579012</v>
          </cell>
          <cell r="AT112">
            <v>416222.17031537491</v>
          </cell>
          <cell r="AU112">
            <v>1660.8</v>
          </cell>
          <cell r="AV112">
            <v>400741.32432000001</v>
          </cell>
          <cell r="AW112">
            <v>0</v>
          </cell>
          <cell r="AX112">
            <v>0</v>
          </cell>
          <cell r="BD112">
            <v>2718.32665</v>
          </cell>
        </row>
        <row r="113">
          <cell r="A113" t="str">
            <v>8.2.b</v>
          </cell>
          <cell r="B113" t="str">
            <v>8-2(b)</v>
          </cell>
          <cell r="C113" t="str">
            <v>Making wooden forms for vertical surface, wall etc. (4m high &amp; up to 0.5 m wide) including supply &amp; selection of material, fixing, nailing, placing separators, dismantling forms and hauling up to 30m distance</v>
          </cell>
          <cell r="D113" t="str">
            <v>Formwork for wall (4 m height and 0.5 m wide) including materials</v>
          </cell>
          <cell r="E113" t="str">
            <v>sqm</v>
          </cell>
          <cell r="F113">
            <v>231.72154999999998</v>
          </cell>
          <cell r="G113">
            <v>88.92</v>
          </cell>
          <cell r="H113">
            <v>20604.680225999997</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79.92</v>
          </cell>
          <cell r="AJ113">
            <v>18519.186276</v>
          </cell>
          <cell r="AK113">
            <v>0</v>
          </cell>
          <cell r="AL113">
            <v>0</v>
          </cell>
          <cell r="AM113">
            <v>0</v>
          </cell>
          <cell r="AN113">
            <v>0</v>
          </cell>
          <cell r="AO113">
            <v>0</v>
          </cell>
          <cell r="AP113">
            <v>0</v>
          </cell>
          <cell r="AQ113">
            <v>9</v>
          </cell>
          <cell r="AR113">
            <v>2085.49395</v>
          </cell>
          <cell r="AS113">
            <v>0</v>
          </cell>
          <cell r="AT113">
            <v>0</v>
          </cell>
          <cell r="AU113">
            <v>0</v>
          </cell>
          <cell r="AV113">
            <v>0</v>
          </cell>
          <cell r="AW113">
            <v>0</v>
          </cell>
          <cell r="AX113">
            <v>0</v>
          </cell>
          <cell r="BD113">
            <v>0</v>
          </cell>
        </row>
        <row r="114">
          <cell r="A114" t="str">
            <v>8.2.c</v>
          </cell>
          <cell r="B114" t="str">
            <v>8-2(c)</v>
          </cell>
          <cell r="C114" t="str">
            <v>Making wooden forms for vertical surface, wall etc. (4.5m high &amp; up to 0.5 m wide) including supply &amp; selection of material, fixing, nailing, placing separators, dismantling forms and hauling up to 30m distance</v>
          </cell>
          <cell r="D114" t="str">
            <v>Formwork for wall (4.5 m height and 0.5 m wide) including materials</v>
          </cell>
          <cell r="E114" t="str">
            <v>sqm</v>
          </cell>
          <cell r="F114">
            <v>329.19267500000001</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BD114">
            <v>0</v>
          </cell>
        </row>
        <row r="115">
          <cell r="A115" t="str">
            <v>8.2.d</v>
          </cell>
          <cell r="B115" t="str">
            <v>8-2(d)</v>
          </cell>
          <cell r="C115" t="str">
            <v>Making wooden forms for vertical surface, wall etc. (5-10m high &amp; up to 0.5 m wide) including supply &amp; selection of material, fixing, nailing, placing separators, dismantling forms and hauling up to 30m distance</v>
          </cell>
          <cell r="D115" t="str">
            <v>Formwork for wall (5 to 10 m height and 0.5 m wide) including materials</v>
          </cell>
          <cell r="E115" t="str">
            <v>sqm</v>
          </cell>
          <cell r="F115">
            <v>686.8282999999999</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BD115">
            <v>0</v>
          </cell>
        </row>
        <row r="116">
          <cell r="A116" t="str">
            <v>8.2.e</v>
          </cell>
          <cell r="B116" t="str">
            <v>8-2(e)</v>
          </cell>
          <cell r="C116" t="str">
            <v>Making wooden forms for vertical surface, wall etc. (5m high &amp; up to 0.5-1.0 m wide) including supply &amp; selection of material, fixing, nailing, placing separators, dismantling forms and hauling up to 30m distance</v>
          </cell>
          <cell r="D116" t="str">
            <v>Formwork for wall (5 m height and 0.5 to 1 m wide) including materials</v>
          </cell>
          <cell r="E116" t="str">
            <v>sqm</v>
          </cell>
          <cell r="F116">
            <v>166.43720000000002</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BD116">
            <v>0</v>
          </cell>
        </row>
        <row r="117">
          <cell r="A117" t="str">
            <v>8.2.f</v>
          </cell>
          <cell r="B117" t="str">
            <v>8-2(f)</v>
          </cell>
          <cell r="C117" t="str">
            <v>Making wooden forms for vertical surface, wall etc. (5-10m high &amp; up to 0.5-1.0 m wide) including supply &amp; selection of material, fixing, nailing, placing separators, dismantling forms and hauling up to 30m distance</v>
          </cell>
          <cell r="D117" t="str">
            <v>Formwork for wall (5 m height and 0.5 to 1 m wide) including materials</v>
          </cell>
          <cell r="E117" t="str">
            <v>sqm</v>
          </cell>
          <cell r="F117">
            <v>641.01345000000003</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BD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BD118">
            <v>0</v>
          </cell>
        </row>
        <row r="119">
          <cell r="C119" t="str">
            <v>WOOD WORKS</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BD119">
            <v>0</v>
          </cell>
        </row>
        <row r="120">
          <cell r="A120">
            <v>10.1</v>
          </cell>
          <cell r="B120" t="str">
            <v>10-1</v>
          </cell>
          <cell r="C120" t="str">
            <v>Fabrication and installation of Salwood frame for door and windows</v>
          </cell>
          <cell r="D120" t="str">
            <v>Salwood frame work for door and windows</v>
          </cell>
          <cell r="E120" t="str">
            <v>cum</v>
          </cell>
          <cell r="F120">
            <v>45227.199999999997</v>
          </cell>
          <cell r="G120">
            <v>1.44495</v>
          </cell>
          <cell r="H120">
            <v>65351.042639999992</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0.83474999999999999</v>
          </cell>
          <cell r="Z120">
            <v>37753.405199999994</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0.29519999999999996</v>
          </cell>
          <cell r="AT120">
            <v>13351.069439999997</v>
          </cell>
          <cell r="AU120">
            <v>0</v>
          </cell>
          <cell r="AV120">
            <v>0</v>
          </cell>
          <cell r="AW120">
            <v>0.31499999999999995</v>
          </cell>
          <cell r="AX120">
            <v>14246.567999999997</v>
          </cell>
          <cell r="BD120">
            <v>0</v>
          </cell>
        </row>
        <row r="121">
          <cell r="A121">
            <v>10.199999999999999</v>
          </cell>
          <cell r="B121" t="str">
            <v>10-2</v>
          </cell>
          <cell r="C121" t="str">
            <v>Fabrication and installation of panel shutter in 38 x 75 mm salwood frame (based on shutter size 1.07 x 1.982 = 2.12 sqm)</v>
          </cell>
          <cell r="D121" t="str">
            <v>Panel shutter work in 38 x 75 mm salwood frame</v>
          </cell>
          <cell r="E121" t="str">
            <v>sqm</v>
          </cell>
          <cell r="F121">
            <v>2471.0679245283022</v>
          </cell>
          <cell r="G121">
            <v>8.7277500000000003</v>
          </cell>
          <cell r="H121">
            <v>21566.863078301889</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2.7337500000000001</v>
          </cell>
          <cell r="Z121">
            <v>6755.2819386792462</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2.3490000000000002</v>
          </cell>
          <cell r="AT121">
            <v>5804.5385547169826</v>
          </cell>
          <cell r="AU121">
            <v>0</v>
          </cell>
          <cell r="AV121">
            <v>0</v>
          </cell>
          <cell r="AW121">
            <v>3.645</v>
          </cell>
          <cell r="AX121">
            <v>9007.042584905661</v>
          </cell>
          <cell r="BD121">
            <v>0</v>
          </cell>
        </row>
        <row r="122">
          <cell r="A122">
            <v>10.3</v>
          </cell>
          <cell r="B122" t="str">
            <v>10-3</v>
          </cell>
          <cell r="C122" t="str">
            <v>Fabrication and installation of glazed shutter with 4mm float glass in 38 x 75 mm salwood frame (based on shutter size 1.829 x 1.22 = 2.23sqm)</v>
          </cell>
          <cell r="D122" t="str">
            <v xml:space="preserve">Glazed shutter work with 4mm float glass in 38 x 75 mm salwood frame </v>
          </cell>
          <cell r="E122" t="str">
            <v>sqm</v>
          </cell>
          <cell r="F122">
            <v>2111.5413004484308</v>
          </cell>
          <cell r="G122">
            <v>11.070000000000002</v>
          </cell>
          <cell r="H122">
            <v>23374.762195964133</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11.070000000000002</v>
          </cell>
          <cell r="Z122">
            <v>23374.762195964133</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BD122">
            <v>0</v>
          </cell>
        </row>
        <row r="123">
          <cell r="A123">
            <v>10.7</v>
          </cell>
          <cell r="B123" t="str">
            <v>10-7</v>
          </cell>
          <cell r="C123" t="str">
            <v>Fabrication and installation of Flush shutter with 4mm thick commercial plywood in both side in 38 x 75 mm salwood frame (based on shutter size 1.092 x 2.058 = 2.25sqm)</v>
          </cell>
          <cell r="D123" t="str">
            <v xml:space="preserve">Flush shutter work with 4mm plywood in both side in 38 x 75 mm salwood frame </v>
          </cell>
          <cell r="E123" t="str">
            <v>sqm</v>
          </cell>
          <cell r="F123">
            <v>1657.279822222222</v>
          </cell>
          <cell r="G123">
            <v>13.213125</v>
          </cell>
          <cell r="H123">
            <v>21897.845450999997</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8.3531250000000004</v>
          </cell>
          <cell r="Z123">
            <v>13843.465515</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4.8599999999999994</v>
          </cell>
          <cell r="AX123">
            <v>8054.3799359999985</v>
          </cell>
          <cell r="BD123">
            <v>0</v>
          </cell>
        </row>
        <row r="124">
          <cell r="A124">
            <v>10.8</v>
          </cell>
          <cell r="B124" t="str">
            <v>10-8</v>
          </cell>
          <cell r="C124" t="str">
            <v>Fabrication and installation of Flush shutter with 3mm thick teakply on bothside in 38 x 75 mm salwood frame (based on shutter size 1.092 x 2.058 = 2.25sqm)</v>
          </cell>
          <cell r="D124" t="str">
            <v>Flush shutter with 3mm teakply on bothside in 38 x 75 mm salwood frame</v>
          </cell>
          <cell r="E124" t="str">
            <v>sqm</v>
          </cell>
          <cell r="F124">
            <v>2002.8788746531088</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BD124">
            <v>0</v>
          </cell>
        </row>
        <row r="125">
          <cell r="A125">
            <v>10.9</v>
          </cell>
          <cell r="B125" t="str">
            <v>10-9</v>
          </cell>
          <cell r="C125" t="str">
            <v>Fabrication and installation of Flush shutter with 18 gauge Aluminium sheet on bothside in 38 x 75 mm salwood frame (based on shutter size 1.092 x 2.058 = 2.25sqm)</v>
          </cell>
          <cell r="D125" t="str">
            <v>Flush shutter work with 18 gauge Aluminium sheet on bothside in 38 x 75 mm salwood frame</v>
          </cell>
          <cell r="E125" t="str">
            <v>sqm</v>
          </cell>
          <cell r="F125">
            <v>2529.9918222222223</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BD125">
            <v>0</v>
          </cell>
        </row>
        <row r="126">
          <cell r="A126" t="str">
            <v>10.9.1</v>
          </cell>
          <cell r="B126" t="str">
            <v>10-9</v>
          </cell>
          <cell r="C126" t="str">
            <v>Fabrication and installation of Flush door with 18 gauge Aluminium sheet on oneside and 3mm plywood on otherside in 38 x 75 mm salwood frame (based on shutter size 1.092 x 2.058 = 2.25sqm)</v>
          </cell>
          <cell r="D126" t="str">
            <v>Flush door work with 18 gauge Aluminium sheet on oneside and 3mm plywood on otherside in 38 x 75 mm salwood frame</v>
          </cell>
          <cell r="E126" t="str">
            <v>sqm</v>
          </cell>
          <cell r="F126">
            <v>2308.7164888888892</v>
          </cell>
          <cell r="G126">
            <v>1.3668750000000001</v>
          </cell>
          <cell r="H126">
            <v>3155.7268507500007</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1.3668750000000001</v>
          </cell>
          <cell r="Z126">
            <v>3155.7268507500007</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BD126">
            <v>0</v>
          </cell>
        </row>
        <row r="127">
          <cell r="A127" t="str">
            <v>10.10</v>
          </cell>
          <cell r="B127" t="str">
            <v>10-10</v>
          </cell>
          <cell r="C127" t="str">
            <v>Fabrication and installation of shutter with 24 gauge G.I. mosquito net in 38 x 75 mm salwood frame (based on shutter size 1.092 x 2.058 = 2.25sqm)</v>
          </cell>
          <cell r="D127" t="str">
            <v>Meshed shutter work with 24 gauge G.I. mosquito net in 38 x 75 mm salwood frame</v>
          </cell>
          <cell r="E127" t="str">
            <v>sqm</v>
          </cell>
          <cell r="F127">
            <v>1437.0472577777778</v>
          </cell>
          <cell r="G127">
            <v>19.89</v>
          </cell>
          <cell r="H127">
            <v>28582.8699572</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11.070000000000002</v>
          </cell>
          <cell r="Z127">
            <v>15908.113143600003</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8.8199999999999985</v>
          </cell>
          <cell r="AT127">
            <v>12674.756813599997</v>
          </cell>
          <cell r="AU127">
            <v>0</v>
          </cell>
          <cell r="AV127">
            <v>0</v>
          </cell>
          <cell r="AW127">
            <v>0</v>
          </cell>
          <cell r="AX127">
            <v>0</v>
          </cell>
          <cell r="BD127">
            <v>0</v>
          </cell>
        </row>
        <row r="128">
          <cell r="A128">
            <v>10.11</v>
          </cell>
          <cell r="B128" t="str">
            <v>10-11</v>
          </cell>
          <cell r="C128" t="str">
            <v>Installation of 4mm Float glass in timber frame with Salwood bead</v>
          </cell>
          <cell r="D128" t="str">
            <v>Installation of 4mm Float glass in Salwood frame with Salwood bead for closed window</v>
          </cell>
          <cell r="E128" t="str">
            <v>sqm</v>
          </cell>
          <cell r="F128">
            <v>895.67637511617102</v>
          </cell>
          <cell r="G128">
            <v>3.6044999999999998</v>
          </cell>
          <cell r="H128">
            <v>3228.4654941062381</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3.6044999999999998</v>
          </cell>
          <cell r="Z128">
            <v>3228.4654941062381</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BD128">
            <v>0</v>
          </cell>
        </row>
        <row r="129">
          <cell r="C129" t="str">
            <v>FLOORING WORKS</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BD129">
            <v>0</v>
          </cell>
        </row>
        <row r="130">
          <cell r="A130" t="str">
            <v>11.1.a</v>
          </cell>
          <cell r="B130" t="str">
            <v>11-1(a)</v>
          </cell>
          <cell r="C130" t="str">
            <v>25 mm thick plain cement concrete work in M15 concrete mix in flooring work including materials, required form work, curing all complete works</v>
          </cell>
          <cell r="D130" t="str">
            <v>25 mm PCC in M15 concrete mix in flooring work</v>
          </cell>
          <cell r="E130" t="str">
            <v>sqm</v>
          </cell>
          <cell r="F130">
            <v>168.86183766484376</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BD130">
            <v>0</v>
          </cell>
        </row>
        <row r="131">
          <cell r="A131" t="str">
            <v>11.1.b</v>
          </cell>
          <cell r="B131" t="str">
            <v>11-1(b)</v>
          </cell>
          <cell r="C131" t="str">
            <v>38 mm thick plain cement concrete work in M15 concrete mix in flooring work including materials, required form work, curing all complete works</v>
          </cell>
          <cell r="D131" t="str">
            <v>38 mm PCC in M15 concrete mix in flooring work</v>
          </cell>
          <cell r="E131" t="str">
            <v>sqm</v>
          </cell>
          <cell r="F131">
            <v>244.64350952171873</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BD131">
            <v>0</v>
          </cell>
        </row>
        <row r="132">
          <cell r="A132" t="str">
            <v>11.1.c</v>
          </cell>
          <cell r="B132" t="str">
            <v>11-1(c)</v>
          </cell>
          <cell r="C132" t="str">
            <v>50 mm thick plain cement concrete work in M15 concrete mix in flooring work including materials, required form work, curing all complete works</v>
          </cell>
          <cell r="D132" t="str">
            <v>50 mm PCC in M15 concrete mix in flooring work</v>
          </cell>
          <cell r="E132" t="str">
            <v>sqm</v>
          </cell>
          <cell r="F132">
            <v>308.07752143140624</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BD132">
            <v>0</v>
          </cell>
        </row>
        <row r="133">
          <cell r="A133" t="str">
            <v>11.1.d</v>
          </cell>
          <cell r="B133" t="str">
            <v>11-1(d)</v>
          </cell>
          <cell r="C133" t="str">
            <v>75 mm thick plain cement concrete work in M15 concrete mix in flooring work including materials, required form work, curing all complete works</v>
          </cell>
          <cell r="D133" t="str">
            <v>75 mm PCC in M15 concrete mix in flooring work</v>
          </cell>
          <cell r="E133" t="str">
            <v>sqm</v>
          </cell>
          <cell r="F133">
            <v>443.3966595403125</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BD133">
            <v>0</v>
          </cell>
        </row>
        <row r="134">
          <cell r="A134">
            <v>11.4</v>
          </cell>
          <cell r="B134" t="str">
            <v>11-4</v>
          </cell>
          <cell r="C134" t="str">
            <v>20mm thick mosaic flooring with 12.5 thick cement plaster (1:2) base course and 6.5 mm thick marble chips white cement (1:1) surface course including rubbing and polishing</v>
          </cell>
          <cell r="D134" t="str">
            <v>20mm mosaic flooring with white cement in (1:1) over 12.5 thick cement plaster (1:2)</v>
          </cell>
          <cell r="E134" t="str">
            <v>sqm</v>
          </cell>
          <cell r="F134">
            <v>693.96398108373421</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BD134">
            <v>0</v>
          </cell>
        </row>
        <row r="135">
          <cell r="A135" t="str">
            <v>11.6.1</v>
          </cell>
          <cell r="B135" t="str">
            <v>11-6</v>
          </cell>
          <cell r="C135" t="str">
            <v>20 mm thick marble flooring on 20mm thick 1:2 cement sand mortar including rubbing and polishing</v>
          </cell>
          <cell r="D135" t="str">
            <v>20 mm marble flooring on 20mm thick 1:2 mortar</v>
          </cell>
          <cell r="E135" t="str">
            <v>sqm</v>
          </cell>
          <cell r="F135">
            <v>2179.9249126324999</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BD135">
            <v>0</v>
          </cell>
        </row>
        <row r="136">
          <cell r="A136" t="str">
            <v>11.6.2</v>
          </cell>
          <cell r="B136" t="str">
            <v>11-6</v>
          </cell>
          <cell r="C136" t="str">
            <v>25 mm thick Kota stone flooring on 20mm thick 1:4 cement sand mortar including rubbing and polishing</v>
          </cell>
          <cell r="D136" t="str">
            <v>25 mm Kota stone flooring on 20mm thick 1:4 mortar</v>
          </cell>
          <cell r="E136" t="str">
            <v>sqm</v>
          </cell>
          <cell r="F136">
            <v>1037.278498184422</v>
          </cell>
          <cell r="G136">
            <v>32.085636363636361</v>
          </cell>
          <cell r="H136">
            <v>33281.740700564202</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3.5819999999999999</v>
          </cell>
          <cell r="Z136">
            <v>3715.5315804965994</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28.503636363636364</v>
          </cell>
          <cell r="AX136">
            <v>29566.209120067608</v>
          </cell>
          <cell r="BD136">
            <v>0</v>
          </cell>
        </row>
        <row r="137">
          <cell r="A137">
            <v>11.7</v>
          </cell>
          <cell r="B137" t="str">
            <v>11-7</v>
          </cell>
          <cell r="C137" t="str">
            <v>Porcelain glazed tiles overlay in 1:4 cement sand mortar</v>
          </cell>
          <cell r="D137" t="str">
            <v>Porcelain glazed tiles overlay in 1:4 cement sand mortar</v>
          </cell>
          <cell r="E137" t="str">
            <v>sqm</v>
          </cell>
          <cell r="F137">
            <v>808.7618276893752</v>
          </cell>
          <cell r="G137">
            <v>16.927499999999998</v>
          </cell>
          <cell r="H137">
            <v>13690.315838211898</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12.36</v>
          </cell>
          <cell r="Z137">
            <v>9996.2961902406769</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4.5674999999999999</v>
          </cell>
          <cell r="AX137">
            <v>3694.0196479712213</v>
          </cell>
          <cell r="BD137">
            <v>0</v>
          </cell>
        </row>
        <row r="138">
          <cell r="A138" t="str">
            <v>11.7.1</v>
          </cell>
          <cell r="B138" t="str">
            <v>11-7</v>
          </cell>
          <cell r="C138" t="str">
            <v>Porcelain non-glazed tiles overlay in 1:4 cement sand mortar</v>
          </cell>
          <cell r="D138" t="str">
            <v>Porcelain non-glazed tiles overlay in 1:4 cement sand mortar</v>
          </cell>
          <cell r="E138" t="str">
            <v>sqm</v>
          </cell>
          <cell r="F138">
            <v>1429.244327689375</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BD138">
            <v>0</v>
          </cell>
        </row>
        <row r="139">
          <cell r="A139" t="str">
            <v>11.15.a</v>
          </cell>
          <cell r="B139" t="str">
            <v>11-15(a)</v>
          </cell>
          <cell r="C139" t="str">
            <v xml:space="preserve">Brick soling on flat with sand </v>
          </cell>
          <cell r="D139" t="str">
            <v xml:space="preserve">Brick soling on flat with sand </v>
          </cell>
          <cell r="E139" t="str">
            <v>sqm</v>
          </cell>
          <cell r="F139">
            <v>189.46513869296876</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BD139">
            <v>0</v>
          </cell>
        </row>
        <row r="140">
          <cell r="A140" t="str">
            <v>11.15.b</v>
          </cell>
          <cell r="B140" t="str">
            <v>11-15(b)</v>
          </cell>
          <cell r="C140" t="str">
            <v xml:space="preserve">Brick soling on edge with sand </v>
          </cell>
          <cell r="D140" t="str">
            <v xml:space="preserve">Brick soling on edge with sand </v>
          </cell>
          <cell r="E140" t="str">
            <v>sqm</v>
          </cell>
          <cell r="F140">
            <v>343.27430057539067</v>
          </cell>
          <cell r="G140">
            <v>134.15015499999998</v>
          </cell>
          <cell r="H140">
            <v>46050.300629705242</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48.9</v>
          </cell>
          <cell r="Z140">
            <v>16786.113298136603</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85.250154999999992</v>
          </cell>
          <cell r="AX140">
            <v>29264.187331568643</v>
          </cell>
          <cell r="BD140">
            <v>0</v>
          </cell>
        </row>
        <row r="141">
          <cell r="A141">
            <v>11.16</v>
          </cell>
          <cell r="B141" t="str">
            <v>11-16</v>
          </cell>
          <cell r="C141" t="str">
            <v xml:space="preserve">Stone soling with sand </v>
          </cell>
          <cell r="D141" t="str">
            <v xml:space="preserve">Stone soling with sand </v>
          </cell>
          <cell r="E141" t="str">
            <v>cum</v>
          </cell>
          <cell r="F141">
            <v>1371.1740676875002</v>
          </cell>
          <cell r="G141">
            <v>1083.078224349535</v>
          </cell>
          <cell r="H141">
            <v>1485088.774505107</v>
          </cell>
          <cell r="I141">
            <v>0</v>
          </cell>
          <cell r="J141">
            <v>0</v>
          </cell>
          <cell r="K141">
            <v>0</v>
          </cell>
          <cell r="L141">
            <v>0</v>
          </cell>
          <cell r="M141">
            <v>9.8749439999999975</v>
          </cell>
          <cell r="N141">
            <v>13540.267132666269</v>
          </cell>
          <cell r="O141">
            <v>30</v>
          </cell>
          <cell r="P141">
            <v>41135.222030625002</v>
          </cell>
          <cell r="Q141">
            <v>28.558</v>
          </cell>
          <cell r="R141">
            <v>39157.989025019626</v>
          </cell>
          <cell r="S141">
            <v>31.713500000000003</v>
          </cell>
          <cell r="T141">
            <v>43484.728795607538</v>
          </cell>
          <cell r="U141">
            <v>69.828000000000003</v>
          </cell>
          <cell r="V141">
            <v>95746.342798482758</v>
          </cell>
          <cell r="W141">
            <v>20.501249999999995</v>
          </cell>
          <cell r="X141">
            <v>28110.782355178355</v>
          </cell>
          <cell r="Y141">
            <v>0</v>
          </cell>
          <cell r="Z141">
            <v>0</v>
          </cell>
          <cell r="AA141">
            <v>0</v>
          </cell>
          <cell r="AB141">
            <v>0</v>
          </cell>
          <cell r="AC141">
            <v>43.58400000000001</v>
          </cell>
          <cell r="AD141">
            <v>59761.250566092021</v>
          </cell>
          <cell r="AE141">
            <v>8.2424999999999997</v>
          </cell>
          <cell r="AF141">
            <v>11301.90225291422</v>
          </cell>
          <cell r="AG141">
            <v>12.487499999999999</v>
          </cell>
          <cell r="AH141">
            <v>17122.536170247658</v>
          </cell>
          <cell r="AI141">
            <v>96.763400000000004</v>
          </cell>
          <cell r="AJ141">
            <v>132679.46478127266</v>
          </cell>
          <cell r="AK141">
            <v>58.300499999999992</v>
          </cell>
          <cell r="AL141">
            <v>79940.133733215087</v>
          </cell>
          <cell r="AM141">
            <v>0</v>
          </cell>
          <cell r="AN141">
            <v>0</v>
          </cell>
          <cell r="AO141">
            <v>0</v>
          </cell>
          <cell r="AP141">
            <v>0</v>
          </cell>
          <cell r="AQ141">
            <v>0.36749999999999994</v>
          </cell>
          <cell r="AR141">
            <v>503.90646987515623</v>
          </cell>
          <cell r="AS141">
            <v>70.145130349534966</v>
          </cell>
          <cell r="AT141">
            <v>96181.183709841775</v>
          </cell>
          <cell r="AU141">
            <v>632.71199999999999</v>
          </cell>
          <cell r="AV141">
            <v>867558.28671469353</v>
          </cell>
          <cell r="AW141">
            <v>0</v>
          </cell>
          <cell r="AX141">
            <v>0</v>
          </cell>
          <cell r="BD141">
            <v>150.60075000000001</v>
          </cell>
        </row>
        <row r="142">
          <cell r="A142" t="str">
            <v>11.19.a</v>
          </cell>
          <cell r="B142" t="str">
            <v>11-19(a)</v>
          </cell>
          <cell r="C142" t="str">
            <v>Sand filling and compaction work with sprinkling of water</v>
          </cell>
          <cell r="D142" t="str">
            <v>Sand filling with compaction and sprinkling of water</v>
          </cell>
          <cell r="E142" t="str">
            <v>cum</v>
          </cell>
          <cell r="F142">
            <v>1020.3712963437499</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BD142">
            <v>0</v>
          </cell>
        </row>
        <row r="143">
          <cell r="A143" t="str">
            <v>11.19.b</v>
          </cell>
          <cell r="B143" t="str">
            <v>11-19(b)</v>
          </cell>
          <cell r="C143" t="str">
            <v>Brick bats filling and compaction work with sprinkling of water</v>
          </cell>
          <cell r="D143" t="str">
            <v>Brick bats filling with compaction and sprinkling of water</v>
          </cell>
          <cell r="E143" t="str">
            <v>cum</v>
          </cell>
          <cell r="F143">
            <v>1255.2513442359377</v>
          </cell>
          <cell r="G143">
            <v>8.2949999999999999</v>
          </cell>
          <cell r="H143">
            <v>10412.309900437103</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8.2949999999999999</v>
          </cell>
          <cell r="AX143">
            <v>10412.309900437103</v>
          </cell>
          <cell r="BD143">
            <v>0</v>
          </cell>
        </row>
        <row r="144">
          <cell r="C144" t="str">
            <v>PLASTERING WORKS</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BD144">
            <v>0</v>
          </cell>
        </row>
        <row r="145">
          <cell r="A145" t="str">
            <v>12.1.a</v>
          </cell>
          <cell r="B145" t="str">
            <v>12-1(a)</v>
          </cell>
          <cell r="C145" t="str">
            <v>12.5 mm thick cement sand plastering works in 1:2 ration in walls and floor</v>
          </cell>
          <cell r="D145" t="str">
            <v>12.5 mm plastering works in 1:2 cement sand mortar</v>
          </cell>
          <cell r="E145" t="str">
            <v>sqm</v>
          </cell>
          <cell r="F145">
            <v>104.97353703753124</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BD145">
            <v>0</v>
          </cell>
        </row>
        <row r="146">
          <cell r="A146" t="str">
            <v>12.1.b</v>
          </cell>
          <cell r="B146" t="str">
            <v>12-1(b)</v>
          </cell>
          <cell r="C146" t="str">
            <v>12.5 mm thick cement sand plastering works in 1:3 ration in walls and floor</v>
          </cell>
          <cell r="D146" t="str">
            <v>12.5 mm plastering works in 1:3 cement sand mortar</v>
          </cell>
          <cell r="E146" t="str">
            <v>sqm</v>
          </cell>
          <cell r="F146">
            <v>87.804354924304675</v>
          </cell>
          <cell r="G146">
            <v>5176.7137723704946</v>
          </cell>
          <cell r="H146">
            <v>454538.01341075508</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137.405</v>
          </cell>
          <cell r="Z146">
            <v>12064.757388374084</v>
          </cell>
          <cell r="AA146">
            <v>0</v>
          </cell>
          <cell r="AB146">
            <v>0</v>
          </cell>
          <cell r="AC146">
            <v>0</v>
          </cell>
          <cell r="AD146">
            <v>0</v>
          </cell>
          <cell r="AE146">
            <v>247.16453548106034</v>
          </cell>
          <cell r="AF146">
            <v>21702.122598079917</v>
          </cell>
          <cell r="AG146">
            <v>375.09077446953188</v>
          </cell>
          <cell r="AH146">
            <v>32934.603490355097</v>
          </cell>
          <cell r="AI146">
            <v>0</v>
          </cell>
          <cell r="AJ146">
            <v>0</v>
          </cell>
          <cell r="AK146">
            <v>1942.5517483674225</v>
          </cell>
          <cell r="AL146">
            <v>170564.50317248175</v>
          </cell>
          <cell r="AM146">
            <v>0</v>
          </cell>
          <cell r="AN146">
            <v>0</v>
          </cell>
          <cell r="AO146">
            <v>0</v>
          </cell>
          <cell r="AP146">
            <v>0</v>
          </cell>
          <cell r="AQ146">
            <v>0</v>
          </cell>
          <cell r="AR146">
            <v>0</v>
          </cell>
          <cell r="AS146">
            <v>2228.9380640524791</v>
          </cell>
          <cell r="AT146">
            <v>195710.46888035643</v>
          </cell>
          <cell r="AU146">
            <v>0</v>
          </cell>
          <cell r="AV146">
            <v>0</v>
          </cell>
          <cell r="AW146">
            <v>245.56365000000002</v>
          </cell>
          <cell r="AX146">
            <v>21561.557881107732</v>
          </cell>
          <cell r="BD146">
            <v>0</v>
          </cell>
        </row>
        <row r="147">
          <cell r="A147" t="str">
            <v>12.1.c</v>
          </cell>
          <cell r="B147" t="str">
            <v>12-1(c)</v>
          </cell>
          <cell r="C147" t="str">
            <v>12.5 mm thick cement sand plastering works in 1:4 ration in walls and floor</v>
          </cell>
          <cell r="D147" t="str">
            <v>12.5 mm plastering works in 1:4 cement sand mortar</v>
          </cell>
          <cell r="E147" t="str">
            <v>sqm</v>
          </cell>
          <cell r="F147">
            <v>83.687917974834363</v>
          </cell>
          <cell r="G147">
            <v>56.426000000000002</v>
          </cell>
          <cell r="H147">
            <v>4722.1744596480039</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12.426000000000002</v>
          </cell>
          <cell r="Z147">
            <v>1039.9060687552919</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44</v>
          </cell>
          <cell r="AX147">
            <v>3682.268390892712</v>
          </cell>
          <cell r="BD147">
            <v>0</v>
          </cell>
        </row>
        <row r="148">
          <cell r="A148" t="str">
            <v>12.1.d</v>
          </cell>
          <cell r="B148" t="str">
            <v>12-1(d)</v>
          </cell>
          <cell r="C148" t="str">
            <v>12.5 mm thick cement sand plastering works in 1:6 ration in walls and floor</v>
          </cell>
          <cell r="D148" t="str">
            <v>12.5 mm plastering works in 1:6 cement sand mortar</v>
          </cell>
          <cell r="E148" t="str">
            <v>sqm</v>
          </cell>
          <cell r="F148">
            <v>74.56881389194686</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BD148">
            <v>0</v>
          </cell>
        </row>
        <row r="149">
          <cell r="A149" t="str">
            <v>12.4.a</v>
          </cell>
          <cell r="B149" t="str">
            <v>12-4(a)</v>
          </cell>
          <cell r="C149" t="str">
            <v>20 mm thick cement sand plastering works in 1:3 ration in walls and floor</v>
          </cell>
          <cell r="D149" t="str">
            <v>20 mm plastering works in 1:3 cement sand mortar</v>
          </cell>
          <cell r="E149" t="str">
            <v>sqm</v>
          </cell>
          <cell r="F149">
            <v>176.78511684939062</v>
          </cell>
          <cell r="G149">
            <v>2846.9718549999998</v>
          </cell>
          <cell r="H149">
            <v>503302.25205310131</v>
          </cell>
          <cell r="I149">
            <v>0</v>
          </cell>
          <cell r="J149">
            <v>0</v>
          </cell>
          <cell r="K149">
            <v>0</v>
          </cell>
          <cell r="L149">
            <v>0</v>
          </cell>
          <cell r="M149">
            <v>89.828279999999992</v>
          </cell>
          <cell r="N149">
            <v>15880.302976179777</v>
          </cell>
          <cell r="O149">
            <v>325.98499999999996</v>
          </cell>
          <cell r="P149">
            <v>57629.296316148597</v>
          </cell>
          <cell r="Q149">
            <v>493.09</v>
          </cell>
          <cell r="R149">
            <v>87170.973267266018</v>
          </cell>
          <cell r="S149">
            <v>583.17357499999991</v>
          </cell>
          <cell r="T149">
            <v>103096.40859985184</v>
          </cell>
          <cell r="U149">
            <v>1680.88</v>
          </cell>
          <cell r="V149">
            <v>297154.56720980373</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BD149">
            <v>2757.1435750000001</v>
          </cell>
        </row>
        <row r="150">
          <cell r="A150" t="str">
            <v>12.4.b</v>
          </cell>
          <cell r="B150" t="str">
            <v>12-4(b)</v>
          </cell>
          <cell r="C150" t="str">
            <v>20 mm thick cement sand plastering works in 1:4 ration in walls and floor</v>
          </cell>
          <cell r="D150" t="str">
            <v>20 mm plastering works in 1:4 cement sand mortar</v>
          </cell>
          <cell r="E150" t="str">
            <v>sqm</v>
          </cell>
          <cell r="F150">
            <v>113.70820818442188</v>
          </cell>
          <cell r="G150">
            <v>64.456975</v>
          </cell>
          <cell r="H150">
            <v>7329.2871322380761</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64.456975</v>
          </cell>
          <cell r="Z150">
            <v>7329.2871322380761</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BD150">
            <v>0</v>
          </cell>
        </row>
        <row r="151">
          <cell r="A151" t="str">
            <v>12.4.c</v>
          </cell>
          <cell r="B151" t="str">
            <v>12-4(c)</v>
          </cell>
          <cell r="C151" t="str">
            <v>20 mm thick cement sand plastering works in 1:6 ration in walls and floor</v>
          </cell>
          <cell r="D151" t="str">
            <v>20 mm plastering works in 1:6 cement sand mortar</v>
          </cell>
          <cell r="E151" t="str">
            <v>sqm</v>
          </cell>
          <cell r="F151">
            <v>99.521731833765628</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BD151">
            <v>0</v>
          </cell>
        </row>
        <row r="152">
          <cell r="C152" t="str">
            <v>PAINTING WORKS</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BD152">
            <v>0</v>
          </cell>
        </row>
        <row r="153">
          <cell r="A153" t="str">
            <v>13.3.a</v>
          </cell>
          <cell r="B153" t="str">
            <v>13-3(a)</v>
          </cell>
          <cell r="C153" t="str">
            <v>Laying base course for distemper paint</v>
          </cell>
          <cell r="D153" t="str">
            <v>Laying base course for distemper paint</v>
          </cell>
          <cell r="E153" t="str">
            <v>sqm</v>
          </cell>
          <cell r="F153">
            <v>11.753</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BD153">
            <v>0</v>
          </cell>
        </row>
        <row r="154">
          <cell r="A154" t="str">
            <v>13.3.b</v>
          </cell>
          <cell r="B154" t="str">
            <v>13-3(a)+(b)</v>
          </cell>
          <cell r="C154" t="str">
            <v>Laying base course and one coat of distemper paint</v>
          </cell>
          <cell r="D154" t="str">
            <v>Laying base course and one coat of distemper paint</v>
          </cell>
          <cell r="E154" t="str">
            <v>sqm</v>
          </cell>
          <cell r="F154">
            <v>21.079499999999999</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BD154">
            <v>0</v>
          </cell>
        </row>
        <row r="155">
          <cell r="A155" t="str">
            <v>13.3.c</v>
          </cell>
          <cell r="B155" t="str">
            <v>13-3(a)+(b)+©</v>
          </cell>
          <cell r="C155" t="str">
            <v>Laying base course and two coats of distemper paint</v>
          </cell>
          <cell r="D155" t="str">
            <v>Laying base course and two coats of distemper paint</v>
          </cell>
          <cell r="E155" t="str">
            <v>sqm</v>
          </cell>
          <cell r="F155">
            <v>28.9846</v>
          </cell>
          <cell r="G155">
            <v>151.005</v>
          </cell>
          <cell r="H155">
            <v>4376.8195230000001</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151.005</v>
          </cell>
          <cell r="Z155">
            <v>4376.8195230000001</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BD155">
            <v>0</v>
          </cell>
        </row>
        <row r="156">
          <cell r="A156" t="str">
            <v>13.4.a</v>
          </cell>
          <cell r="B156" t="str">
            <v>13-4(a)</v>
          </cell>
          <cell r="C156" t="str">
            <v>Laying one coat of water proof cement paint</v>
          </cell>
          <cell r="D156" t="str">
            <v>Laying one coat of water proof cement paint</v>
          </cell>
          <cell r="E156" t="str">
            <v>sqm</v>
          </cell>
          <cell r="F156">
            <v>31.315650000000002</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BD156">
            <v>0</v>
          </cell>
        </row>
        <row r="157">
          <cell r="A157" t="str">
            <v>13.4.b</v>
          </cell>
          <cell r="B157" t="str">
            <v>13-4(b)</v>
          </cell>
          <cell r="C157" t="str">
            <v>Laying two coat of water proof cement paint</v>
          </cell>
          <cell r="D157" t="str">
            <v>Laying two coat of water proof cement paint</v>
          </cell>
          <cell r="E157" t="str">
            <v>sqm</v>
          </cell>
          <cell r="F157">
            <v>56.919250000000005</v>
          </cell>
          <cell r="G157">
            <v>369.93365</v>
          </cell>
          <cell r="H157">
            <v>21056.345907762501</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124.36999999999999</v>
          </cell>
          <cell r="Z157">
            <v>7079.0471225000001</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245.56365000000002</v>
          </cell>
          <cell r="AX157">
            <v>13977.298785262503</v>
          </cell>
          <cell r="BD157">
            <v>0</v>
          </cell>
        </row>
        <row r="158">
          <cell r="A158" t="str">
            <v>13.5.a</v>
          </cell>
          <cell r="B158" t="str">
            <v>13-5(a)</v>
          </cell>
          <cell r="C158" t="str">
            <v>Laying primer course for enamel paint</v>
          </cell>
          <cell r="D158" t="str">
            <v>Laying primer course for enamel paint</v>
          </cell>
          <cell r="E158" t="str">
            <v>sqm</v>
          </cell>
          <cell r="F158">
            <v>30.7395</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BD158">
            <v>0</v>
          </cell>
        </row>
        <row r="159">
          <cell r="A159" t="str">
            <v>13.5.b</v>
          </cell>
          <cell r="B159" t="str">
            <v>13-5(a)+(b)</v>
          </cell>
          <cell r="C159" t="str">
            <v>Laying primer course and one coat of readymade Ist grade enamel paint</v>
          </cell>
          <cell r="D159" t="str">
            <v>Laying primer course and one coat of enamel paint</v>
          </cell>
          <cell r="E159" t="str">
            <v>sqm</v>
          </cell>
          <cell r="F159">
            <v>71.966999999999999</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BD159">
            <v>0</v>
          </cell>
        </row>
        <row r="160">
          <cell r="A160" t="str">
            <v>13.5.c</v>
          </cell>
          <cell r="B160" t="str">
            <v xml:space="preserve">13-5(a)+(b)+(c) </v>
          </cell>
          <cell r="C160" t="str">
            <v>Laying primer course and two coats of readymade Ist grade enamel paint</v>
          </cell>
          <cell r="D160" t="str">
            <v>Laying primer course and two coats of enamel paint</v>
          </cell>
          <cell r="E160" t="str">
            <v>sqm</v>
          </cell>
          <cell r="F160">
            <v>105.57</v>
          </cell>
          <cell r="G160">
            <v>47.295000000000002</v>
          </cell>
          <cell r="H160">
            <v>4992.9331499999998</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35.010000000000005</v>
          </cell>
          <cell r="Z160">
            <v>3696.0057000000002</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12.285</v>
          </cell>
          <cell r="AX160">
            <v>1296.9274499999999</v>
          </cell>
          <cell r="BD160">
            <v>0</v>
          </cell>
        </row>
        <row r="161">
          <cell r="A161" t="str">
            <v>13.5.a.1</v>
          </cell>
          <cell r="B161" t="str">
            <v>13-5(a)</v>
          </cell>
          <cell r="C161" t="str">
            <v>Laying cement primer for plastic emulsion</v>
          </cell>
          <cell r="D161" t="str">
            <v>Laying cement primer for plastic emulsion</v>
          </cell>
          <cell r="E161" t="str">
            <v>sqm</v>
          </cell>
          <cell r="F161">
            <v>30.7395</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BD161">
            <v>0</v>
          </cell>
        </row>
        <row r="162">
          <cell r="A162" t="str">
            <v>13.8.a</v>
          </cell>
          <cell r="B162" t="str">
            <v>13-8(a)</v>
          </cell>
          <cell r="C162" t="str">
            <v>Laying one coat of boiled linseed oil</v>
          </cell>
          <cell r="D162" t="str">
            <v>Laying one coat of boiled linseed oil</v>
          </cell>
          <cell r="E162" t="str">
            <v>sqm</v>
          </cell>
          <cell r="F162">
            <v>13.8</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BD162">
            <v>0</v>
          </cell>
        </row>
        <row r="163">
          <cell r="A163" t="str">
            <v>13.8.b</v>
          </cell>
          <cell r="B163" t="str">
            <v>13-8(a)+(b)</v>
          </cell>
          <cell r="C163" t="str">
            <v>Laying two coats of boiled linseed oil</v>
          </cell>
          <cell r="D163" t="str">
            <v>Laying two coats of boiled linseed oil</v>
          </cell>
          <cell r="E163" t="str">
            <v>sqm</v>
          </cell>
          <cell r="F163">
            <v>26.2315</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BD163">
            <v>0</v>
          </cell>
        </row>
        <row r="164">
          <cell r="A164" t="str">
            <v>13.9.a</v>
          </cell>
          <cell r="B164" t="str">
            <v>13-9(a)</v>
          </cell>
          <cell r="C164" t="str">
            <v>Laying one coat of varnish</v>
          </cell>
          <cell r="D164" t="str">
            <v>Laying one coat of varnish</v>
          </cell>
          <cell r="E164" t="str">
            <v>sqm</v>
          </cell>
          <cell r="F164">
            <v>15.743499999999999</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BD164">
            <v>0</v>
          </cell>
        </row>
        <row r="165">
          <cell r="A165" t="str">
            <v>13.9.b</v>
          </cell>
          <cell r="B165" t="str">
            <v>13-9(a)+(b)</v>
          </cell>
          <cell r="C165" t="str">
            <v>Laying two coats of varnish</v>
          </cell>
          <cell r="D165" t="str">
            <v>Laying two coats of varnish</v>
          </cell>
          <cell r="E165" t="str">
            <v>sqm</v>
          </cell>
          <cell r="F165">
            <v>30.106999999999999</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BD165">
            <v>0</v>
          </cell>
        </row>
        <row r="166">
          <cell r="A166" t="str">
            <v>13.10.a</v>
          </cell>
          <cell r="B166" t="str">
            <v>13-10(a)</v>
          </cell>
          <cell r="C166" t="str">
            <v>Laying one coat of bitumen paint</v>
          </cell>
          <cell r="D166" t="str">
            <v>Laying one coat of bitumen paint</v>
          </cell>
          <cell r="E166" t="str">
            <v>sqm</v>
          </cell>
          <cell r="F166">
            <v>19.83175</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row>
        <row r="167">
          <cell r="A167" t="str">
            <v>13.10.b</v>
          </cell>
          <cell r="B167" t="str">
            <v>13-10(a)+(b)</v>
          </cell>
          <cell r="C167" t="str">
            <v>Laying two coats of bitumen paint</v>
          </cell>
          <cell r="D167" t="str">
            <v>Laying two coats of bitumen paint</v>
          </cell>
          <cell r="E167" t="str">
            <v>sqm</v>
          </cell>
          <cell r="F167">
            <v>34.126249999999999</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BD167">
            <v>0</v>
          </cell>
        </row>
        <row r="168">
          <cell r="A168" t="str">
            <v>13.11.a</v>
          </cell>
          <cell r="B168" t="str">
            <v>13-11(a)</v>
          </cell>
          <cell r="C168" t="str">
            <v>Laying three coats pf Chapra polish</v>
          </cell>
          <cell r="D168" t="str">
            <v>Laying three coats pf Chapra polish</v>
          </cell>
          <cell r="E168" t="str">
            <v>sqm</v>
          </cell>
          <cell r="F168">
            <v>25.593249999999998</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BD168">
            <v>0</v>
          </cell>
        </row>
        <row r="169">
          <cell r="A169" t="str">
            <v>13.12.a</v>
          </cell>
          <cell r="B169" t="str">
            <v>13-12(a)</v>
          </cell>
          <cell r="C169" t="str">
            <v>Laying one coat of cement paint over plastered surface</v>
          </cell>
          <cell r="D169" t="str">
            <v xml:space="preserve">Laying one coat of cement paint </v>
          </cell>
          <cell r="E169" t="str">
            <v>sqm</v>
          </cell>
          <cell r="F169">
            <v>27.030749999999998</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BD169">
            <v>0</v>
          </cell>
        </row>
        <row r="170">
          <cell r="A170" t="str">
            <v>13.12.b</v>
          </cell>
          <cell r="B170" t="str">
            <v>13-12(a)+(b)</v>
          </cell>
          <cell r="C170" t="str">
            <v>Laying two coats of cement paint over plastered surface</v>
          </cell>
          <cell r="D170" t="str">
            <v xml:space="preserve">Laying two coats of cement paint </v>
          </cell>
          <cell r="E170" t="str">
            <v>sqm</v>
          </cell>
          <cell r="F170">
            <v>46.914250000000003</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BD170">
            <v>0</v>
          </cell>
        </row>
        <row r="171">
          <cell r="C171" t="str">
            <v>CEMENT POINTING WORKS</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BD171">
            <v>0</v>
          </cell>
        </row>
        <row r="172">
          <cell r="A172" t="str">
            <v>14.2.a</v>
          </cell>
          <cell r="B172" t="str">
            <v>14-2(a)</v>
          </cell>
          <cell r="C172" t="str">
            <v>Cement Pointing works in 1:1 cement sand mortar for rubble masonry work</v>
          </cell>
          <cell r="D172" t="str">
            <v>Cement Pointing in rubble masonry work in  1:1 mortar</v>
          </cell>
          <cell r="E172" t="str">
            <v>sqm</v>
          </cell>
          <cell r="F172">
            <v>74.437375121712492</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BD172">
            <v>0</v>
          </cell>
        </row>
        <row r="173">
          <cell r="A173" t="str">
            <v>14.2.b</v>
          </cell>
          <cell r="B173" t="str">
            <v>14-2(b)</v>
          </cell>
          <cell r="C173" t="str">
            <v>Cement Pointing works in 1:2 cement sand mortar for rubble masonry work</v>
          </cell>
          <cell r="D173" t="str">
            <v>Cement Pointing in rubble masonry work in  1:2 mortar</v>
          </cell>
          <cell r="E173" t="str">
            <v>sqm</v>
          </cell>
          <cell r="F173">
            <v>62.480975768693746</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BD173">
            <v>0</v>
          </cell>
        </row>
        <row r="174">
          <cell r="A174" t="str">
            <v>14.2.c</v>
          </cell>
          <cell r="B174" t="str">
            <v>14-2(c)</v>
          </cell>
          <cell r="C174" t="str">
            <v>Cement Pointing works in 1:3 cement sand mortar for rubble masonry work</v>
          </cell>
          <cell r="D174" t="str">
            <v>Cement Pointing in rubble masonry work in  1:3 mortar</v>
          </cell>
          <cell r="E174" t="str">
            <v>sqm</v>
          </cell>
          <cell r="F174">
            <v>56.421091656153123</v>
          </cell>
          <cell r="G174">
            <v>4059.4999999999072</v>
          </cell>
          <cell r="H174">
            <v>229041.42157814838</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4059.4999999999072</v>
          </cell>
          <cell r="AV174">
            <v>229041.42157814838</v>
          </cell>
          <cell r="AW174">
            <v>0</v>
          </cell>
          <cell r="AX174">
            <v>0</v>
          </cell>
          <cell r="BD174">
            <v>0</v>
          </cell>
        </row>
        <row r="175">
          <cell r="A175">
            <v>14.6</v>
          </cell>
          <cell r="B175" t="str">
            <v>14-6</v>
          </cell>
          <cell r="C175" t="str">
            <v>Cement punning works in 1:1 cement sand mortar</v>
          </cell>
          <cell r="D175" t="str">
            <v>Cement punning works in 1:1 cement sand mortar</v>
          </cell>
          <cell r="E175" t="str">
            <v>sqm</v>
          </cell>
          <cell r="F175">
            <v>51.400182076293753</v>
          </cell>
          <cell r="G175">
            <v>120.882975</v>
          </cell>
          <cell r="H175">
            <v>6213.4069249240656</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76.882975000000002</v>
          </cell>
          <cell r="Z175">
            <v>3951.798913567141</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44</v>
          </cell>
          <cell r="AX175">
            <v>2261.6080113569251</v>
          </cell>
          <cell r="BD175">
            <v>0</v>
          </cell>
        </row>
        <row r="176">
          <cell r="C176" t="str">
            <v>GABION WORKS</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BD176">
            <v>0</v>
          </cell>
        </row>
        <row r="177">
          <cell r="A177" t="str">
            <v>16.1.a</v>
          </cell>
          <cell r="B177" t="str">
            <v>16-1(a)</v>
          </cell>
          <cell r="C177" t="str">
            <v>2mx1mx1m size Gabion box fabrication including cutting of wires, mesh wire 9 SWG, Selwage wire 6 SWG (mesh size 80x100 hexagonal)</v>
          </cell>
          <cell r="D177" t="str">
            <v>2mx1mx1m size Gabion box fabrication, 9 and 6 SWG ( 80x100 hex)</v>
          </cell>
          <cell r="E177" t="str">
            <v>cum</v>
          </cell>
          <cell r="F177">
            <v>1110.0374999999999</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BD177">
            <v>0</v>
          </cell>
        </row>
        <row r="178">
          <cell r="A178" t="str">
            <v>16.1.b</v>
          </cell>
          <cell r="B178" t="str">
            <v>16-1(b)</v>
          </cell>
          <cell r="C178" t="str">
            <v>3mx1mx1m size Gabion box fabrication including cutting of wires, mesh wire 9 SWG, Selwage wire 6 SWG (mesh size 80x100 hexagonal)</v>
          </cell>
          <cell r="D178" t="str">
            <v>3mx1mx1m size Gabion box fabrication, 9 and 6 SWG ( 80x100 hex)</v>
          </cell>
          <cell r="E178" t="str">
            <v>cum</v>
          </cell>
          <cell r="F178">
            <v>1063.1826666666666</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BD178">
            <v>0</v>
          </cell>
        </row>
        <row r="179">
          <cell r="A179" t="str">
            <v>16.1.c</v>
          </cell>
          <cell r="B179" t="str">
            <v>16-1(c)</v>
          </cell>
          <cell r="C179" t="str">
            <v>2mx1mx0.5m size Gabion box fabrication including cutting of wires, mesh wire 9 SWG, Selwage wire 6 SWG (mesh size 80x100 hexagonal)</v>
          </cell>
          <cell r="D179" t="str">
            <v>2mx1mx0.5m size Gabion box fabrication, 9 and 6 SWG ( 80x100 hex)</v>
          </cell>
          <cell r="E179" t="str">
            <v>cum</v>
          </cell>
          <cell r="F179">
            <v>1540.0225</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BD179">
            <v>0</v>
          </cell>
        </row>
        <row r="180">
          <cell r="A180" t="str">
            <v>16.1.d</v>
          </cell>
          <cell r="B180" t="str">
            <v>16-1(d)</v>
          </cell>
          <cell r="C180" t="str">
            <v>3mx1mx0.5m size Gabion box fabrication including cutting of wires, mesh wire 9 SWG, Selwage wire 6 SWG (mesh size 80x100 hexagonal)</v>
          </cell>
          <cell r="D180" t="str">
            <v>3mx1mx0.5m size Gabion box fabrication, 9 and 6 SWG ( 80x100 hex)</v>
          </cell>
          <cell r="E180" t="str">
            <v>cum</v>
          </cell>
          <cell r="F180">
            <v>1485.4780000000001</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BD180">
            <v>0</v>
          </cell>
        </row>
        <row r="181">
          <cell r="A181" t="str">
            <v>16.1.e</v>
          </cell>
          <cell r="B181" t="str">
            <v>16-1(e)</v>
          </cell>
          <cell r="C181" t="str">
            <v>2mx1mx0.3m size Gabion box fabrication including cutting of wires, mesh wire 9 SWG, Selwage wire 6 SWG (mesh size 80x100 hexagonal)</v>
          </cell>
          <cell r="D181" t="str">
            <v>2mx1mx0.3m size Gabion box fabrication, 9 and 6 SWG ( 80x100 hex)</v>
          </cell>
          <cell r="E181" t="str">
            <v>cum</v>
          </cell>
          <cell r="F181">
            <v>2107.6624999999999</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BD181">
            <v>0</v>
          </cell>
        </row>
        <row r="182">
          <cell r="A182" t="str">
            <v>16.1.f</v>
          </cell>
          <cell r="B182" t="str">
            <v>16-1(f)</v>
          </cell>
          <cell r="C182" t="str">
            <v>3mx1mx0.3m size Gabion box fabrication including cutting of wires, mesh wire 9 SWG, Selwage wire 6 SWG (mesh size 80x100 hexagonal)</v>
          </cell>
          <cell r="D182" t="str">
            <v>3mx1mx0.3m size Gabion box fabrication, 9 and 6 SWG ( 80x100 hex)</v>
          </cell>
          <cell r="E182" t="str">
            <v>cum</v>
          </cell>
          <cell r="F182">
            <v>2049.9644444444443</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BD182">
            <v>0</v>
          </cell>
        </row>
        <row r="183">
          <cell r="A183" t="str">
            <v>16.2.a</v>
          </cell>
          <cell r="B183" t="str">
            <v>16-2(a)</v>
          </cell>
          <cell r="C183" t="str">
            <v>2mx1mx1m size Gabion box fabrication including cutting of wires, mesh wire 10 SWG, Selwage wire 7 SWG (mesh size 80x100 hexagonal)</v>
          </cell>
          <cell r="D183" t="str">
            <v>2mx1mx1m size Gabion box fabrication, 10 and 7 SWG ( 80x100 hex)</v>
          </cell>
          <cell r="E183" t="str">
            <v>cum</v>
          </cell>
          <cell r="F183">
            <v>868.58349999999996</v>
          </cell>
          <cell r="G183">
            <v>860</v>
          </cell>
          <cell r="H183">
            <v>746981.80999999994</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750</v>
          </cell>
          <cell r="AB183">
            <v>651437.625</v>
          </cell>
          <cell r="AC183">
            <v>0</v>
          </cell>
          <cell r="AD183">
            <v>0</v>
          </cell>
          <cell r="AE183">
            <v>0</v>
          </cell>
          <cell r="AF183">
            <v>0</v>
          </cell>
          <cell r="AG183">
            <v>0</v>
          </cell>
          <cell r="AH183">
            <v>0</v>
          </cell>
          <cell r="AI183">
            <v>110</v>
          </cell>
          <cell r="AJ183">
            <v>95544.184999999998</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BD183">
            <v>0</v>
          </cell>
        </row>
        <row r="184">
          <cell r="A184" t="str">
            <v>16.2.b</v>
          </cell>
          <cell r="B184" t="str">
            <v>16-2(b)</v>
          </cell>
          <cell r="C184" t="str">
            <v>3mx1mx1m size Gabion box fabrication including cutting of wires, mesh wire 10 SWG, Selwage wire 7 SWG (mesh size 80x100 hexagonal)</v>
          </cell>
          <cell r="D184" t="str">
            <v>3mx1mx1m size Gabion box fabrication, 10 and 7 SWG ( 80x100 hex)</v>
          </cell>
          <cell r="E184" t="str">
            <v>cum</v>
          </cell>
          <cell r="F184">
            <v>854.7643333333333</v>
          </cell>
          <cell r="G184">
            <v>133.5</v>
          </cell>
          <cell r="H184">
            <v>114111.0385</v>
          </cell>
          <cell r="I184">
            <v>0</v>
          </cell>
          <cell r="J184">
            <v>0</v>
          </cell>
          <cell r="K184">
            <v>133.5</v>
          </cell>
          <cell r="L184">
            <v>114111.0385</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BD184">
            <v>0</v>
          </cell>
        </row>
        <row r="185">
          <cell r="A185" t="str">
            <v>16.2.c</v>
          </cell>
          <cell r="B185" t="str">
            <v>16-2(c)</v>
          </cell>
          <cell r="C185" t="str">
            <v>2mx1mx0.5m size Gabion box fabrication including cutting of wires, mesh wire 10 SWG, Selwage wire 7 SWG (mesh size 80x100 hexagonal)</v>
          </cell>
          <cell r="D185" t="str">
            <v>2mx1mx0.5m size Gabion box fabrication, 10 and 7 SWG ( 80x100 hex)</v>
          </cell>
          <cell r="E185" t="str">
            <v>cum</v>
          </cell>
          <cell r="F185">
            <v>1240.4475000000002</v>
          </cell>
          <cell r="G185">
            <v>1415.5</v>
          </cell>
          <cell r="H185">
            <v>1755853.4362500003</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1415.5</v>
          </cell>
          <cell r="AJ185">
            <v>1755853.4362500003</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BD185">
            <v>0</v>
          </cell>
        </row>
        <row r="186">
          <cell r="A186" t="str">
            <v>16.2.d</v>
          </cell>
          <cell r="B186" t="str">
            <v>16-2(d)</v>
          </cell>
          <cell r="C186" t="str">
            <v>3mx1mx0.5m size Gabion box fabrication including cutting of wires, mesh wire 10 SWG, Selwage wire 7 SWG (mesh size 80x100 hexagonal)</v>
          </cell>
          <cell r="D186" t="str">
            <v>3mx1mx0.5m size Gabion box fabrication, 10 and 7 SWG ( 80x100 hex)</v>
          </cell>
          <cell r="E186" t="str">
            <v>cum</v>
          </cell>
          <cell r="F186">
            <v>1195.7393333333332</v>
          </cell>
          <cell r="G186">
            <v>15.75</v>
          </cell>
          <cell r="H186">
            <v>18832.894499999999</v>
          </cell>
          <cell r="I186">
            <v>0</v>
          </cell>
          <cell r="J186">
            <v>0</v>
          </cell>
          <cell r="K186">
            <v>15.75</v>
          </cell>
          <cell r="L186">
            <v>18832.894499999999</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BD186">
            <v>0</v>
          </cell>
        </row>
        <row r="187">
          <cell r="A187" t="str">
            <v>16.2.e</v>
          </cell>
          <cell r="B187" t="str">
            <v>16-2(e)</v>
          </cell>
          <cell r="C187" t="str">
            <v>2mx1mx0.3m size Gabion box fabrication including cutting of wires, mesh wire 10 SWG, Selwage wire 7 SWG (mesh size 80x100 hexagonal)</v>
          </cell>
          <cell r="D187" t="str">
            <v>2mx1mx0.3m size Gabion box fabrication, 10 and 7 SWG ( 80x100 hex)</v>
          </cell>
          <cell r="E187" t="str">
            <v>cum</v>
          </cell>
          <cell r="F187">
            <v>1701.1758333333332</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BD187">
            <v>0</v>
          </cell>
        </row>
        <row r="188">
          <cell r="A188" t="str">
            <v>16.2.f</v>
          </cell>
          <cell r="B188" t="str">
            <v>16-2(f)</v>
          </cell>
          <cell r="C188" t="str">
            <v>3mx1mx0.3m size Gabion box fabrication including cutting of wires, mesh wire 10 SWG, Selwage wire 7 SWG (mesh size 80x100 hexagonal)</v>
          </cell>
          <cell r="D188" t="str">
            <v>3mx1mx0.3m size Gabion box fabrication, 10 and 7 SWG ( 80x100 hex)</v>
          </cell>
          <cell r="E188" t="str">
            <v>cum</v>
          </cell>
          <cell r="F188">
            <v>1652.3711111111108</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BD188">
            <v>0</v>
          </cell>
        </row>
        <row r="189">
          <cell r="A189" t="str">
            <v>16.3.a</v>
          </cell>
          <cell r="B189" t="str">
            <v>16-3(a)</v>
          </cell>
          <cell r="C189" t="str">
            <v>2mx1mx1m size Gabion box fabrication including cutting of wires, mesh wire 11 SWG, Selwage wire 8 SWG (mesh size 80x100 hexagonal)</v>
          </cell>
          <cell r="D189" t="str">
            <v>2mx1mx1m size Gabion box fabrication, 11 and 8 SWG ( 80x100 hex)</v>
          </cell>
          <cell r="E189" t="str">
            <v>cum</v>
          </cell>
          <cell r="F189">
            <v>803.78099999999995</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BD189">
            <v>0</v>
          </cell>
        </row>
        <row r="190">
          <cell r="A190" t="str">
            <v>16.3.b</v>
          </cell>
          <cell r="B190" t="str">
            <v>16-3(b)</v>
          </cell>
          <cell r="C190" t="str">
            <v>3mx1mx1m size Gabion box fabrication including cutting of wires, mesh wire 11 SWG, Selwage wire 8 SWG (mesh size 80x100 hexagonal)</v>
          </cell>
          <cell r="D190" t="str">
            <v>3mx1mx1m size Gabion box fabrication, 11 and 8 SWG ( 80x100 hex)</v>
          </cell>
          <cell r="E190" t="str">
            <v>cum</v>
          </cell>
          <cell r="F190">
            <v>717.78399999999999</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BD190">
            <v>0</v>
          </cell>
        </row>
        <row r="191">
          <cell r="A191" t="str">
            <v>16.3.c</v>
          </cell>
          <cell r="B191" t="str">
            <v>16-3(c)</v>
          </cell>
          <cell r="C191" t="str">
            <v>2mx1mx0.5m size Gabion box fabrication including cutting of wires, mesh wire 11 SWG, Selwage wire 8 SWG (mesh size 80x100 hexagonal)</v>
          </cell>
          <cell r="D191" t="str">
            <v>2mx1mx0.5m size Gabion box fabrication, 11 and 8 SWG ( 80x100 hex)</v>
          </cell>
          <cell r="E191" t="str">
            <v>cum</v>
          </cell>
          <cell r="F191">
            <v>1041.5205000000001</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BD191">
            <v>0</v>
          </cell>
        </row>
        <row r="192">
          <cell r="A192" t="str">
            <v>16.3.d</v>
          </cell>
          <cell r="B192" t="str">
            <v>16-3(d)</v>
          </cell>
          <cell r="C192" t="str">
            <v>3mx1mx0.5m size Gabion box fabrication including cutting of wires, mesh wire 11 SWG, Selwage wire 8 SWG (mesh size 80x100 hexagonal)</v>
          </cell>
          <cell r="D192" t="str">
            <v>3mx1mx0.5m size Gabion box fabrication, 11 and 8 SWG ( 80x100 hex)</v>
          </cell>
          <cell r="E192" t="str">
            <v>cum</v>
          </cell>
          <cell r="F192">
            <v>1003.03</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BD192">
            <v>0</v>
          </cell>
        </row>
        <row r="193">
          <cell r="A193" t="str">
            <v>16.3.e</v>
          </cell>
          <cell r="B193" t="str">
            <v>16-3(e)</v>
          </cell>
          <cell r="C193" t="str">
            <v>2mx1mx0.3m size Gabion box fabrication including cutting of wires, mesh wire 11 SWG, Selwage wire 8 SWG (mesh size 80x100 hexagonal)</v>
          </cell>
          <cell r="D193" t="str">
            <v>2mx1mx0.3m size Gabion box fabrication, 11 and 8 SWG ( 80x100 hex)</v>
          </cell>
          <cell r="E193" t="str">
            <v>cum</v>
          </cell>
          <cell r="F193">
            <v>1431.3474999999999</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BD193">
            <v>0</v>
          </cell>
        </row>
        <row r="194">
          <cell r="A194" t="str">
            <v>16.3.f</v>
          </cell>
          <cell r="B194" t="str">
            <v>16-3(f)</v>
          </cell>
          <cell r="C194" t="str">
            <v>3mx1mx0.3m size Gabion box fabrication including cutting of wires, mesh wire 11 SWG, Selwage wire 8 SWG (mesh size 80x100 hexagonal)</v>
          </cell>
          <cell r="D194" t="str">
            <v>3mx1mx0.3m size Gabion box fabrication, 11 and 8 SWG ( 80x100 hex)</v>
          </cell>
          <cell r="E194" t="str">
            <v>cum</v>
          </cell>
          <cell r="F194">
            <v>1384.0122222222224</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BD194">
            <v>0</v>
          </cell>
        </row>
        <row r="195">
          <cell r="A195" t="str">
            <v>16.4.a</v>
          </cell>
          <cell r="B195" t="str">
            <v>16-4(a)</v>
          </cell>
          <cell r="C195" t="str">
            <v>2mx1mx1m size Gabion box fabrication including cutting of wires, mesh wire 9 SWG, Selwage wire 6 SWG (mesh size 100x120 hexagonal)</v>
          </cell>
          <cell r="D195" t="str">
            <v>2mx1mx1m size Gabion box fabrication, 9 and 6 SWG ( 100x120 hex)</v>
          </cell>
          <cell r="E195" t="str">
            <v>cum</v>
          </cell>
          <cell r="F195">
            <v>1071.08125</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BD195">
            <v>0</v>
          </cell>
        </row>
        <row r="196">
          <cell r="A196" t="str">
            <v>16.4.b</v>
          </cell>
          <cell r="B196" t="str">
            <v>16-4(b)</v>
          </cell>
          <cell r="C196" t="str">
            <v>3mx1mx1m size Gabion box fabrication including cutting of wires, mesh wire 9 SWG, Selwage wire 6 SWG (mesh size 100x120 hexagonal)</v>
          </cell>
          <cell r="D196" t="str">
            <v>3mx1mx1m size Gabion box fabrication, 9 and 6 SWG ( 100x120 hex)</v>
          </cell>
          <cell r="E196" t="str">
            <v>cum</v>
          </cell>
          <cell r="F196">
            <v>920.38716666666664</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BD196">
            <v>0</v>
          </cell>
        </row>
        <row r="197">
          <cell r="A197" t="str">
            <v>16.4.c</v>
          </cell>
          <cell r="B197" t="str">
            <v>16-4(c)</v>
          </cell>
          <cell r="C197" t="str">
            <v>2mx1mx0.5m size Gabion box fabrication including cutting of wires, mesh wire 9 SWG, Selwage wire 6 SWG (mesh size 100x120 hexagonal)</v>
          </cell>
          <cell r="D197" t="str">
            <v>2mx1mx0.5m size Gabion box fabrication, 9 and 6 SWG ( 100x120 hex)</v>
          </cell>
          <cell r="E197" t="str">
            <v>cum</v>
          </cell>
          <cell r="F197">
            <v>1338.6689999999999</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BD197">
            <v>0</v>
          </cell>
        </row>
        <row r="198">
          <cell r="A198" t="str">
            <v>16.4.d</v>
          </cell>
          <cell r="B198" t="str">
            <v>16-4(d)</v>
          </cell>
          <cell r="C198" t="str">
            <v>3mx1mx0.5m size Gabion box fabrication including cutting of wires, mesh wire 9 SWG, Selwage wire 6 SWG (mesh size 100x120 hexagonal)</v>
          </cell>
          <cell r="D198" t="str">
            <v>3mx1mx0.5m size Gabion box fabrication, 9 and 6 SWG ( 100x120 hex)</v>
          </cell>
          <cell r="E198" t="str">
            <v>cum</v>
          </cell>
          <cell r="F198">
            <v>1288.7896666666668</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BD198">
            <v>0</v>
          </cell>
        </row>
        <row r="199">
          <cell r="A199" t="str">
            <v>16.4.e</v>
          </cell>
          <cell r="B199" t="str">
            <v>16-4(e)</v>
          </cell>
          <cell r="C199" t="str">
            <v>2mx1mx0.3m size Gabion box fabrication including cutting of wires, mesh wire 9 SWG, Selwage wire 6 SWG (mesh size 100x120 hexagonal)</v>
          </cell>
          <cell r="D199" t="str">
            <v>2mx1mx0.3m size Gabion box fabrication, 9 and 6 SWG ( 100x120 hex)</v>
          </cell>
          <cell r="E199" t="str">
            <v>cum</v>
          </cell>
          <cell r="F199">
            <v>1833.7900000000002</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BD199">
            <v>0</v>
          </cell>
        </row>
        <row r="200">
          <cell r="A200" t="str">
            <v>16.4.f</v>
          </cell>
          <cell r="B200" t="str">
            <v>16-4(f)</v>
          </cell>
          <cell r="C200" t="str">
            <v>3mx1mx0.3m size Gabion box fabrication including cutting of wires, mesh wire 9 SWG, Selwage wire 6 SWG (mesh size 100x120 hexagonal)</v>
          </cell>
          <cell r="D200" t="str">
            <v>3mx1mx0.3m size Gabion box fabrication, 9 and 6 SWG ( 100x120 hex)</v>
          </cell>
          <cell r="E200" t="str">
            <v>cum</v>
          </cell>
          <cell r="F200">
            <v>1777.9894444444444</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BD200">
            <v>0</v>
          </cell>
        </row>
        <row r="201">
          <cell r="A201" t="str">
            <v>16.5.a</v>
          </cell>
          <cell r="B201" t="str">
            <v>16-5(a)</v>
          </cell>
          <cell r="C201" t="str">
            <v>2mx1mx1m size Gabion box fabrication including cutting of wires, mesh wire 10 SWG, Selwage wire 7 SWG (mesh size 100x120 hexagonal)</v>
          </cell>
          <cell r="D201" t="str">
            <v>2mx1mx1m size Gabion box fabrication, 10 and 7 SWG ( 100x120 hex)</v>
          </cell>
          <cell r="E201" t="str">
            <v>cum</v>
          </cell>
          <cell r="F201">
            <v>775.63474999999994</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BD201">
            <v>0</v>
          </cell>
        </row>
        <row r="202">
          <cell r="A202" t="str">
            <v>16.5.b</v>
          </cell>
          <cell r="B202" t="str">
            <v>16-5(b)</v>
          </cell>
          <cell r="C202" t="str">
            <v>3mx1mx1m size Gabion box fabrication including cutting of wires, mesh wire 10 SWG, Selwage wire 7 SWG (mesh size 100x120 hexagonal)</v>
          </cell>
          <cell r="D202" t="str">
            <v>3mx1mx1m size Gabion box fabrication, 10 and 7 SWG ( 100x120 hex)</v>
          </cell>
          <cell r="E202" t="str">
            <v>cum</v>
          </cell>
          <cell r="F202">
            <v>741.06383333333338</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BD202">
            <v>0</v>
          </cell>
        </row>
        <row r="203">
          <cell r="A203" t="str">
            <v>16.5.c</v>
          </cell>
          <cell r="B203" t="str">
            <v>16-5(c)</v>
          </cell>
          <cell r="C203" t="str">
            <v>2mx1mx0.5m size Gabion box fabrication including cutting of wires, mesh wire 10 SWG, Selwage wire 7 SWG (mesh size 100x120 hexagonal)</v>
          </cell>
          <cell r="D203" t="str">
            <v>2mx1mx0.5m size Gabion box fabrication, 10 and 7 SWG ( 100x120 hex)</v>
          </cell>
          <cell r="E203" t="str">
            <v>cum</v>
          </cell>
          <cell r="F203">
            <v>1078.769</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BD203">
            <v>0</v>
          </cell>
        </row>
        <row r="204">
          <cell r="A204" t="str">
            <v>16.5.d</v>
          </cell>
          <cell r="B204" t="str">
            <v>16-5(d)</v>
          </cell>
          <cell r="C204" t="str">
            <v>3mx1mx0.5m size Gabion box fabrication including cutting of wires, mesh wire 10 SWG, Selwage wire 7 SWG (mesh size 100x120 hexagonal)</v>
          </cell>
          <cell r="D204" t="str">
            <v>3mx1mx0.5m size Gabion box fabrication, 10 and 7 SWG ( 100x120 hex)</v>
          </cell>
          <cell r="E204" t="str">
            <v>cum</v>
          </cell>
          <cell r="F204">
            <v>1039.6076666666665</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BD204">
            <v>0</v>
          </cell>
        </row>
        <row r="205">
          <cell r="A205" t="str">
            <v>16.5.e</v>
          </cell>
          <cell r="B205" t="str">
            <v>16-5(e)</v>
          </cell>
          <cell r="C205" t="str">
            <v>2mx1mx0.3m size Gabion box fabrication including cutting of wires, mesh wire 10 SWG, Selwage wire 7 SWG (mesh size 100x120 hexagonal)</v>
          </cell>
          <cell r="D205" t="str">
            <v>2mx1mx0.3m size Gabion box fabrication, 10 and 7 SWG ( 100x120 hex)</v>
          </cell>
          <cell r="E205" t="str">
            <v>cum</v>
          </cell>
          <cell r="F205">
            <v>1484.6116666666669</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BD205">
            <v>0</v>
          </cell>
        </row>
        <row r="206">
          <cell r="A206" t="str">
            <v>16.5.f</v>
          </cell>
          <cell r="B206" t="str">
            <v>16-5(f)</v>
          </cell>
          <cell r="C206" t="str">
            <v>3mx1mx0.3m size Gabion box fabrication including cutting of wires, mesh wire 10 SWG, Selwage wire 7 SWG (mesh size 100x120 hexagonal)</v>
          </cell>
          <cell r="D206" t="str">
            <v>3mx1mx0.3m size Gabion box fabrication, 10 and 7 SWG ( 100x120 hex)</v>
          </cell>
          <cell r="E206" t="str">
            <v>cum</v>
          </cell>
          <cell r="F206">
            <v>1436.2349999999999</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BD206">
            <v>0</v>
          </cell>
        </row>
        <row r="207">
          <cell r="A207" t="str">
            <v>16.6.a</v>
          </cell>
          <cell r="B207" t="str">
            <v>16-6(a)</v>
          </cell>
          <cell r="C207" t="str">
            <v>2mx1mx1m size Gabion box construction, placing at designated location, stretching, tying up with gabion wire and closing with 11 SWG gabion wire</v>
          </cell>
          <cell r="D207" t="str">
            <v>2mx1mx1m size Gabion box construction and tying up with 11 SWG GI wire</v>
          </cell>
          <cell r="E207" t="str">
            <v>cum</v>
          </cell>
          <cell r="F207">
            <v>48.817500000000003</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BD207">
            <v>0</v>
          </cell>
        </row>
        <row r="208">
          <cell r="A208" t="str">
            <v>16.6.b</v>
          </cell>
          <cell r="B208" t="str">
            <v>16-6(b)</v>
          </cell>
          <cell r="C208" t="str">
            <v>3mx1mx1m size Gabion box construction, placing at designated location, stretching, tying up with gabion wire and closing with 11 SWG gabion wire</v>
          </cell>
          <cell r="D208" t="str">
            <v>3mx1mx1m size Gabion box construction and tying up with 11 SWG GI wire</v>
          </cell>
          <cell r="E208" t="str">
            <v>cum</v>
          </cell>
          <cell r="F208">
            <v>46.61333333333333</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BD208">
            <v>0</v>
          </cell>
        </row>
        <row r="209">
          <cell r="A209" t="str">
            <v>16.6.c</v>
          </cell>
          <cell r="B209" t="str">
            <v>16-6(c)</v>
          </cell>
          <cell r="C209" t="str">
            <v>2mx1mx0.5m size Gabion box construction, placing at designated location, stretching, tying up with GI wire and closing with 11 SWG gabion wire</v>
          </cell>
          <cell r="D209" t="str">
            <v>2mx1mx0.5m size Gabion box construction and tying up with 11 SWG GI wire</v>
          </cell>
          <cell r="E209" t="str">
            <v>cum</v>
          </cell>
          <cell r="F209">
            <v>66.009999999999991</v>
          </cell>
          <cell r="G209">
            <v>1525.5</v>
          </cell>
          <cell r="H209">
            <v>100698.25499999999</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1525.5</v>
          </cell>
          <cell r="AJ209">
            <v>100698.25499999999</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BD209">
            <v>0</v>
          </cell>
        </row>
        <row r="210">
          <cell r="A210" t="str">
            <v>16.6.d</v>
          </cell>
          <cell r="B210" t="str">
            <v>16-6(d)</v>
          </cell>
          <cell r="C210" t="str">
            <v>3mx1mx0.5m size Gabion box construction, placing at designated location, stretching, tying up with GI wire and closing with 11 SWG gabion wire</v>
          </cell>
          <cell r="D210" t="str">
            <v>3mx1mx0.5m size Gabion box construction and tying up with 11 SWG GI wire</v>
          </cell>
          <cell r="E210" t="str">
            <v>cum</v>
          </cell>
          <cell r="F210">
            <v>60.72</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BD210">
            <v>0</v>
          </cell>
        </row>
        <row r="211">
          <cell r="A211" t="str">
            <v>16.6.e</v>
          </cell>
          <cell r="B211" t="str">
            <v>16-6(e)</v>
          </cell>
          <cell r="C211" t="str">
            <v>2mx1mx0.3m size Gabion box construction, placing at designated location, stretching, tying up with GI wire and closing with 11 SWG gabion wire</v>
          </cell>
          <cell r="D211" t="str">
            <v>2mx1mx0.3m size Gabion box construction and tying up with 11 SWG GI wire</v>
          </cell>
          <cell r="E211" t="str">
            <v>cum</v>
          </cell>
          <cell r="F211">
            <v>85.866666666666688</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BD211">
            <v>0</v>
          </cell>
        </row>
        <row r="212">
          <cell r="A212" t="str">
            <v>16.6.f</v>
          </cell>
          <cell r="B212" t="str">
            <v>16-6(f)</v>
          </cell>
          <cell r="C212" t="str">
            <v>3mx1mx0.3m size Gabion box construction, placing at designated location, stretching, tying up with GI wire and closing with 11 SWG gabion wire</v>
          </cell>
          <cell r="D212" t="str">
            <v>3mx1mx0.3m size Gabion box construction and tying up with 11 SWG GI wire</v>
          </cell>
          <cell r="E212" t="str">
            <v>cum</v>
          </cell>
          <cell r="F212">
            <v>83.055555555555557</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BD212">
            <v>0</v>
          </cell>
        </row>
        <row r="213">
          <cell r="A213">
            <v>16.11</v>
          </cell>
          <cell r="B213" t="str">
            <v>16-11</v>
          </cell>
          <cell r="C213" t="str">
            <v>Filling of Gabion box with boulder</v>
          </cell>
          <cell r="D213" t="str">
            <v>Filling of Gabion box with boulder</v>
          </cell>
          <cell r="E213" t="str">
            <v>cum</v>
          </cell>
          <cell r="F213">
            <v>974.35519562499996</v>
          </cell>
          <cell r="G213">
            <v>1674.75</v>
          </cell>
          <cell r="H213">
            <v>1631801.3638729686</v>
          </cell>
          <cell r="I213">
            <v>0</v>
          </cell>
          <cell r="J213">
            <v>0</v>
          </cell>
          <cell r="K213">
            <v>149.25</v>
          </cell>
          <cell r="L213">
            <v>145422.51294703124</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1525.5</v>
          </cell>
          <cell r="AJ213">
            <v>1486378.8509259375</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BD213">
            <v>0</v>
          </cell>
        </row>
        <row r="214">
          <cell r="C214" t="str">
            <v>PIPELINE WORKS</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BD214">
            <v>0</v>
          </cell>
        </row>
        <row r="215">
          <cell r="A215" t="str">
            <v>17.1.a</v>
          </cell>
          <cell r="B215" t="str">
            <v>17-1(a)</v>
          </cell>
          <cell r="C215" t="str">
            <v>150mm dia. R.C.C. Pipe laying work including 100m haulage including pipe and collar</v>
          </cell>
          <cell r="D215" t="str">
            <v xml:space="preserve">150mm dia. R.C.C. Pipe laying work </v>
          </cell>
          <cell r="E215" t="str">
            <v>m</v>
          </cell>
          <cell r="F215">
            <v>347.14380630764163</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BD215">
            <v>0</v>
          </cell>
        </row>
        <row r="216">
          <cell r="A216" t="str">
            <v>17.1.b</v>
          </cell>
          <cell r="B216" t="str">
            <v>17-1(b)</v>
          </cell>
          <cell r="C216" t="str">
            <v>200mm dia. R.C.C. Pipe laying work including 100m haulage including pipe and collar</v>
          </cell>
          <cell r="D216" t="str">
            <v xml:space="preserve">200mm dia. R.C.C. Pipe laying work </v>
          </cell>
          <cell r="E216" t="str">
            <v>m</v>
          </cell>
          <cell r="F216">
            <v>550.07682839277345</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BD216">
            <v>0</v>
          </cell>
        </row>
        <row r="217">
          <cell r="A217" t="str">
            <v>17.1.c</v>
          </cell>
          <cell r="B217" t="str">
            <v>17-1(c)</v>
          </cell>
          <cell r="C217" t="str">
            <v>300mm dia. R.C.C. Pipe laying work including 100m haulage including pipe and collar</v>
          </cell>
          <cell r="D217" t="str">
            <v xml:space="preserve">300mm dia. R.C.C. Pipe laying work </v>
          </cell>
          <cell r="E217" t="str">
            <v>m</v>
          </cell>
          <cell r="F217">
            <v>882.14809947983395</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BD217">
            <v>0</v>
          </cell>
        </row>
        <row r="218">
          <cell r="A218" t="str">
            <v>17.1.d</v>
          </cell>
          <cell r="B218" t="str">
            <v>17-1(d)</v>
          </cell>
          <cell r="C218" t="str">
            <v>400mm dia. R.C.C. Pipe laying work including 100m haulage including pipe and collar</v>
          </cell>
          <cell r="D218" t="str">
            <v xml:space="preserve">400mm dia. R.C.C. Pipe laying work </v>
          </cell>
          <cell r="E218" t="str">
            <v>m</v>
          </cell>
          <cell r="F218">
            <v>968.27513151537596</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BD218">
            <v>0</v>
          </cell>
        </row>
        <row r="219">
          <cell r="A219" t="str">
            <v>17.1.e</v>
          </cell>
          <cell r="B219" t="str">
            <v>17-1(e)</v>
          </cell>
          <cell r="C219" t="str">
            <v>500mm dia. R.C.C. Pipe laying work including 100m haulage including pipe and collar</v>
          </cell>
          <cell r="D219" t="str">
            <v xml:space="preserve">500mm dia. R.C.C. Pipe laying work </v>
          </cell>
          <cell r="E219" t="str">
            <v>m</v>
          </cell>
          <cell r="F219">
            <v>1180.6393366624463</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BD219">
            <v>0</v>
          </cell>
        </row>
        <row r="220">
          <cell r="A220" t="str">
            <v>17.1.f</v>
          </cell>
          <cell r="B220" t="str">
            <v>17-1(f)</v>
          </cell>
          <cell r="C220" t="str">
            <v>600mm dia. R.C.C. Pipe laying work including 100m haulage including pipe and collar</v>
          </cell>
          <cell r="D220" t="str">
            <v xml:space="preserve">600mm dia. R.C.C. Pipe laying work </v>
          </cell>
          <cell r="E220" t="str">
            <v>m</v>
          </cell>
          <cell r="F220">
            <v>1539.4401027303416</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BD220">
            <v>0</v>
          </cell>
        </row>
        <row r="221">
          <cell r="A221" t="str">
            <v>17.1.g</v>
          </cell>
          <cell r="B221" t="str">
            <v>17-1(g)</v>
          </cell>
          <cell r="C221" t="str">
            <v>750mm dia. R.C.C. Pipe laying work including 100m haulage including pipe and collar</v>
          </cell>
          <cell r="D221" t="str">
            <v xml:space="preserve">750mm dia. R.C.C. Pipe laying work </v>
          </cell>
          <cell r="E221" t="str">
            <v>m</v>
          </cell>
          <cell r="F221">
            <v>2113.2585377591063</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BD221">
            <v>0</v>
          </cell>
        </row>
        <row r="222">
          <cell r="A222" t="str">
            <v>17.1.h</v>
          </cell>
          <cell r="B222" t="str">
            <v>17-1(h)</v>
          </cell>
          <cell r="C222" t="str">
            <v>900mm dia. R.C.C. Pipe laying work including 100m haulage including pipe and collar</v>
          </cell>
          <cell r="D222" t="str">
            <v xml:space="preserve">900mm dia. R.C.C. Pipe laying work </v>
          </cell>
          <cell r="E222" t="str">
            <v>m</v>
          </cell>
          <cell r="F222">
            <v>2741.9475003167477</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BD222">
            <v>0</v>
          </cell>
        </row>
        <row r="223">
          <cell r="A223" t="str">
            <v>17.1.h'</v>
          </cell>
          <cell r="B223" t="str">
            <v>17-1(h)</v>
          </cell>
          <cell r="C223" t="str">
            <v>1000mm dia. R.C.C. Pipe laying work including 100m haulage including pipe and collar</v>
          </cell>
          <cell r="D223" t="str">
            <v xml:space="preserve">1000mm dia. R.C.C. Pipe laying work </v>
          </cell>
          <cell r="E223" t="str">
            <v>m</v>
          </cell>
          <cell r="F223">
            <v>3064.6375003167477</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BD223">
            <v>0</v>
          </cell>
        </row>
        <row r="224">
          <cell r="A224" t="str">
            <v>17.1.i</v>
          </cell>
          <cell r="B224" t="str">
            <v>17-1(i)</v>
          </cell>
          <cell r="C224" t="str">
            <v>1200mm dia. R.C.C. Pipe laying work including 100m haulage including pipe and collar</v>
          </cell>
          <cell r="D224" t="str">
            <v xml:space="preserve">1200mm dia. R.C.C. Pipe laying work </v>
          </cell>
          <cell r="E224" t="str">
            <v>m</v>
          </cell>
          <cell r="F224">
            <v>3720.9302591387159</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BD224">
            <v>0</v>
          </cell>
        </row>
        <row r="225">
          <cell r="A225" t="str">
            <v>17.2.a.1</v>
          </cell>
          <cell r="B225" t="str">
            <v>17-2(a)</v>
          </cell>
          <cell r="C225" t="str">
            <v>20mm dia. HDPE pipe laying works with butt-welded joint (excluding pipe)</v>
          </cell>
          <cell r="D225" t="str">
            <v>20mm dia. HDPE pipe laying works</v>
          </cell>
          <cell r="E225" t="str">
            <v>m</v>
          </cell>
          <cell r="F225">
            <v>0.40574874999999999</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BD225">
            <v>0</v>
          </cell>
        </row>
        <row r="226">
          <cell r="A226" t="str">
            <v>17.2.a.2</v>
          </cell>
          <cell r="B226" t="str">
            <v>17-2(a)</v>
          </cell>
          <cell r="C226" t="str">
            <v>25mm dia. HDPE pipe laying works with butt-welded joint (excluding pipe)</v>
          </cell>
          <cell r="D226" t="str">
            <v xml:space="preserve">25mm dia. HDPE pipe laying works </v>
          </cell>
          <cell r="E226" t="str">
            <v>m</v>
          </cell>
          <cell r="F226">
            <v>0.40574874999999999</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BD226">
            <v>0</v>
          </cell>
        </row>
        <row r="227">
          <cell r="A227" t="str">
            <v>17.2.a.3</v>
          </cell>
          <cell r="B227" t="str">
            <v>17-2(a)</v>
          </cell>
          <cell r="C227" t="str">
            <v>32mm dia. HDPE pipe laying works with butt-welded joint (excluding pipe)</v>
          </cell>
          <cell r="D227" t="str">
            <v xml:space="preserve">32mm dia. HDPE pipe laying works </v>
          </cell>
          <cell r="E227" t="str">
            <v>m</v>
          </cell>
          <cell r="F227">
            <v>0.50004874999999993</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BD227">
            <v>0</v>
          </cell>
        </row>
        <row r="228">
          <cell r="A228" t="str">
            <v>17.2.a.4</v>
          </cell>
          <cell r="B228" t="str">
            <v>17-2(a)</v>
          </cell>
          <cell r="C228" t="str">
            <v>40mm dia. HDPE pipe laying works with butt-welded joint (excluding pipe)</v>
          </cell>
          <cell r="D228" t="str">
            <v xml:space="preserve">40mm dia. HDPE pipe laying works </v>
          </cell>
          <cell r="E228" t="str">
            <v>m</v>
          </cell>
          <cell r="F228">
            <v>0.60835862499999993</v>
          </cell>
          <cell r="G228">
            <v>2670</v>
          </cell>
          <cell r="H228">
            <v>1624.3175287499998</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1169</v>
          </cell>
          <cell r="AN228">
            <v>711.1712326249999</v>
          </cell>
          <cell r="AO228">
            <v>1501</v>
          </cell>
          <cell r="AP228">
            <v>913.14629612499994</v>
          </cell>
          <cell r="AQ228">
            <v>0</v>
          </cell>
          <cell r="AR228">
            <v>0</v>
          </cell>
          <cell r="AS228">
            <v>0</v>
          </cell>
          <cell r="AT228">
            <v>0</v>
          </cell>
          <cell r="AU228">
            <v>0</v>
          </cell>
          <cell r="AV228">
            <v>0</v>
          </cell>
          <cell r="AW228">
            <v>0</v>
          </cell>
          <cell r="AX228">
            <v>0</v>
          </cell>
          <cell r="BD228">
            <v>0</v>
          </cell>
        </row>
        <row r="229">
          <cell r="A229" t="str">
            <v>17.2.a.5</v>
          </cell>
          <cell r="B229" t="str">
            <v>17-2(a)</v>
          </cell>
          <cell r="C229" t="str">
            <v>50mm dia. HDPE pipe laying works with butt-welded joint (excluding pipe)</v>
          </cell>
          <cell r="D229" t="str">
            <v xml:space="preserve">50mm dia. HDPE pipe laying works </v>
          </cell>
          <cell r="E229" t="str">
            <v>m</v>
          </cell>
          <cell r="F229">
            <v>0.60835862499999993</v>
          </cell>
          <cell r="G229">
            <v>2316</v>
          </cell>
          <cell r="H229">
            <v>1408.9585754999998</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662</v>
          </cell>
          <cell r="AN229">
            <v>402.73340974999996</v>
          </cell>
          <cell r="AO229">
            <v>1654</v>
          </cell>
          <cell r="AP229">
            <v>1006.2251657499999</v>
          </cell>
          <cell r="AQ229">
            <v>0</v>
          </cell>
          <cell r="AR229">
            <v>0</v>
          </cell>
          <cell r="AS229">
            <v>0</v>
          </cell>
          <cell r="AT229">
            <v>0</v>
          </cell>
          <cell r="AU229">
            <v>0</v>
          </cell>
          <cell r="AV229">
            <v>0</v>
          </cell>
          <cell r="AW229">
            <v>0</v>
          </cell>
          <cell r="AX229">
            <v>0</v>
          </cell>
          <cell r="BD229">
            <v>0</v>
          </cell>
        </row>
        <row r="230">
          <cell r="A230" t="str">
            <v>17.2.b.1</v>
          </cell>
          <cell r="B230" t="str">
            <v>17-2(b)</v>
          </cell>
          <cell r="C230" t="str">
            <v>63mm dia. HDPE pipe laying works with butt-welded joint (excluding pipe)</v>
          </cell>
          <cell r="D230" t="str">
            <v xml:space="preserve">63mm dia. HDPE pipe laying works </v>
          </cell>
          <cell r="E230" t="str">
            <v>m</v>
          </cell>
          <cell r="F230">
            <v>11.353375000000002</v>
          </cell>
          <cell r="G230">
            <v>2857</v>
          </cell>
          <cell r="H230">
            <v>32436.592375000004</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708</v>
          </cell>
          <cell r="AN230">
            <v>8038.1895000000013</v>
          </cell>
          <cell r="AO230">
            <v>2149</v>
          </cell>
          <cell r="AP230">
            <v>24398.402875000003</v>
          </cell>
          <cell r="AQ230">
            <v>0</v>
          </cell>
          <cell r="AR230">
            <v>0</v>
          </cell>
          <cell r="AS230">
            <v>0</v>
          </cell>
          <cell r="AT230">
            <v>0</v>
          </cell>
          <cell r="AU230">
            <v>0</v>
          </cell>
          <cell r="AV230">
            <v>0</v>
          </cell>
          <cell r="AW230">
            <v>0</v>
          </cell>
          <cell r="AX230">
            <v>0</v>
          </cell>
          <cell r="BD230">
            <v>0</v>
          </cell>
        </row>
        <row r="231">
          <cell r="A231" t="str">
            <v>17.2.b.2</v>
          </cell>
          <cell r="B231" t="str">
            <v>17-2(b)</v>
          </cell>
          <cell r="C231" t="str">
            <v>75mm dia. HDPE pipe laying works with butt-welded joint (excluding pipe)</v>
          </cell>
          <cell r="D231" t="str">
            <v xml:space="preserve">75mm dia. HDPE pipe laying works </v>
          </cell>
          <cell r="E231" t="str">
            <v>m</v>
          </cell>
          <cell r="F231">
            <v>11.353375000000002</v>
          </cell>
          <cell r="G231">
            <v>2138</v>
          </cell>
          <cell r="H231">
            <v>24273.515750000002</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202</v>
          </cell>
          <cell r="AN231">
            <v>2293.3817500000005</v>
          </cell>
          <cell r="AO231">
            <v>1936</v>
          </cell>
          <cell r="AP231">
            <v>21980.134000000002</v>
          </cell>
          <cell r="AQ231">
            <v>0</v>
          </cell>
          <cell r="AR231">
            <v>0</v>
          </cell>
          <cell r="AS231">
            <v>0</v>
          </cell>
          <cell r="AT231">
            <v>0</v>
          </cell>
          <cell r="AU231">
            <v>0</v>
          </cell>
          <cell r="AV231">
            <v>0</v>
          </cell>
          <cell r="AW231">
            <v>0</v>
          </cell>
          <cell r="AX231">
            <v>0</v>
          </cell>
          <cell r="BD231">
            <v>0</v>
          </cell>
        </row>
        <row r="232">
          <cell r="A232" t="str">
            <v>17.2.b.3</v>
          </cell>
          <cell r="B232" t="str">
            <v>17-2(b)</v>
          </cell>
          <cell r="C232" t="str">
            <v>90mm dia. HDPE pipe laying works with butt-welded joint (excluding pipe)</v>
          </cell>
          <cell r="D232" t="str">
            <v xml:space="preserve">90mm dia. HDPE pipe laying works </v>
          </cell>
          <cell r="E232" t="str">
            <v>m</v>
          </cell>
          <cell r="F232">
            <v>13.078375000000001</v>
          </cell>
          <cell r="G232">
            <v>1450</v>
          </cell>
          <cell r="H232">
            <v>18963.643750000003</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150</v>
          </cell>
          <cell r="AD232">
            <v>1961.7562500000001</v>
          </cell>
          <cell r="AE232">
            <v>0</v>
          </cell>
          <cell r="AF232">
            <v>0</v>
          </cell>
          <cell r="AG232">
            <v>0</v>
          </cell>
          <cell r="AH232">
            <v>0</v>
          </cell>
          <cell r="AI232">
            <v>0</v>
          </cell>
          <cell r="AJ232">
            <v>0</v>
          </cell>
          <cell r="AK232">
            <v>0</v>
          </cell>
          <cell r="AL232">
            <v>0</v>
          </cell>
          <cell r="AM232">
            <v>290</v>
          </cell>
          <cell r="AN232">
            <v>3792.7287500000002</v>
          </cell>
          <cell r="AO232">
            <v>1010</v>
          </cell>
          <cell r="AP232">
            <v>13209.158750000001</v>
          </cell>
          <cell r="AQ232">
            <v>0</v>
          </cell>
          <cell r="AR232">
            <v>0</v>
          </cell>
          <cell r="AS232">
            <v>0</v>
          </cell>
          <cell r="AT232">
            <v>0</v>
          </cell>
          <cell r="AU232">
            <v>0</v>
          </cell>
          <cell r="AV232">
            <v>0</v>
          </cell>
          <cell r="AW232">
            <v>0</v>
          </cell>
          <cell r="AX232">
            <v>0</v>
          </cell>
          <cell r="BD232">
            <v>0</v>
          </cell>
        </row>
        <row r="233">
          <cell r="A233" t="str">
            <v>17.2.b.4</v>
          </cell>
          <cell r="B233" t="str">
            <v>17-2(b)</v>
          </cell>
          <cell r="C233" t="str">
            <v>110mm dia. HDPE pipe laying works with butt-welded joint (excluding pipe)</v>
          </cell>
          <cell r="D233" t="str">
            <v xml:space="preserve">110mm dia. HDPE pipe laying works </v>
          </cell>
          <cell r="E233" t="str">
            <v>m</v>
          </cell>
          <cell r="F233">
            <v>17.479712499999998</v>
          </cell>
          <cell r="G233">
            <v>1588</v>
          </cell>
          <cell r="H233">
            <v>27757.783449999995</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260</v>
          </cell>
          <cell r="AN233">
            <v>4544.7252499999995</v>
          </cell>
          <cell r="AO233">
            <v>1328</v>
          </cell>
          <cell r="AP233">
            <v>23213.058199999996</v>
          </cell>
          <cell r="AQ233">
            <v>0</v>
          </cell>
          <cell r="AR233">
            <v>0</v>
          </cell>
          <cell r="AS233">
            <v>0</v>
          </cell>
          <cell r="AT233">
            <v>0</v>
          </cell>
          <cell r="AU233">
            <v>0</v>
          </cell>
          <cell r="AV233">
            <v>0</v>
          </cell>
          <cell r="AW233">
            <v>0</v>
          </cell>
          <cell r="AX233">
            <v>0</v>
          </cell>
          <cell r="BD233">
            <v>0</v>
          </cell>
        </row>
        <row r="234">
          <cell r="A234" t="str">
            <v>17.2.b.5</v>
          </cell>
          <cell r="B234" t="str">
            <v>17-2(b)</v>
          </cell>
          <cell r="C234" t="str">
            <v>125mm dia. HDPE pipe laying works with butt-welded joint (excluding pipe)</v>
          </cell>
          <cell r="D234" t="str">
            <v xml:space="preserve">125mm dia. HDPE pipe laying works </v>
          </cell>
          <cell r="E234" t="str">
            <v>m</v>
          </cell>
          <cell r="F234">
            <v>17.479712499999998</v>
          </cell>
          <cell r="G234">
            <v>2448</v>
          </cell>
          <cell r="H234">
            <v>42790.336199999998</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150</v>
          </cell>
          <cell r="AD234">
            <v>2621.9568749999999</v>
          </cell>
          <cell r="AE234">
            <v>0</v>
          </cell>
          <cell r="AF234">
            <v>0</v>
          </cell>
          <cell r="AG234">
            <v>0</v>
          </cell>
          <cell r="AH234">
            <v>0</v>
          </cell>
          <cell r="AI234">
            <v>0</v>
          </cell>
          <cell r="AJ234">
            <v>0</v>
          </cell>
          <cell r="AK234">
            <v>0</v>
          </cell>
          <cell r="AL234">
            <v>0</v>
          </cell>
          <cell r="AM234">
            <v>2052</v>
          </cell>
          <cell r="AN234">
            <v>35868.370049999998</v>
          </cell>
          <cell r="AO234">
            <v>246</v>
          </cell>
          <cell r="AP234">
            <v>4300.0092749999994</v>
          </cell>
          <cell r="AQ234">
            <v>0</v>
          </cell>
          <cell r="AR234">
            <v>0</v>
          </cell>
          <cell r="AS234">
            <v>0</v>
          </cell>
          <cell r="AT234">
            <v>0</v>
          </cell>
          <cell r="AU234">
            <v>0</v>
          </cell>
          <cell r="AV234">
            <v>0</v>
          </cell>
          <cell r="AW234">
            <v>0</v>
          </cell>
          <cell r="AX234">
            <v>0</v>
          </cell>
          <cell r="BD234">
            <v>0</v>
          </cell>
        </row>
        <row r="235">
          <cell r="A235" t="str">
            <v>17.2.b.6</v>
          </cell>
          <cell r="B235" t="str">
            <v>17-2(b)</v>
          </cell>
          <cell r="C235" t="str">
            <v>140mm dia. HDPE pipe laying works with butt-welded joint (excluding pipe)</v>
          </cell>
          <cell r="D235" t="str">
            <v xml:space="preserve">140mm dia. HDPE pipe laying works </v>
          </cell>
          <cell r="E235" t="str">
            <v>m</v>
          </cell>
          <cell r="F235">
            <v>23.658950000000004</v>
          </cell>
          <cell r="G235">
            <v>391</v>
          </cell>
          <cell r="H235">
            <v>9250.6494500000008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391</v>
          </cell>
          <cell r="AN235">
            <v>9250.6494500000008</v>
          </cell>
          <cell r="AO235">
            <v>0</v>
          </cell>
          <cell r="AP235">
            <v>0</v>
          </cell>
          <cell r="AQ235">
            <v>0</v>
          </cell>
          <cell r="AR235">
            <v>0</v>
          </cell>
          <cell r="AS235">
            <v>0</v>
          </cell>
          <cell r="AT235">
            <v>0</v>
          </cell>
          <cell r="AU235">
            <v>0</v>
          </cell>
          <cell r="AV235">
            <v>0</v>
          </cell>
          <cell r="AW235">
            <v>0</v>
          </cell>
          <cell r="AX235">
            <v>0</v>
          </cell>
          <cell r="BD235">
            <v>0</v>
          </cell>
        </row>
        <row r="236">
          <cell r="A236" t="str">
            <v>17.2.b.7</v>
          </cell>
          <cell r="B236" t="str">
            <v>17-2(b)</v>
          </cell>
          <cell r="C236" t="str">
            <v>160mm dia. HDPE pipe laying works with butt-welded joint (excluding pipe)</v>
          </cell>
          <cell r="D236" t="str">
            <v xml:space="preserve">160mm dia. HDPE pipe laying works </v>
          </cell>
          <cell r="E236" t="str">
            <v>m</v>
          </cell>
          <cell r="F236">
            <v>23.658950000000004</v>
          </cell>
          <cell r="G236">
            <v>1580</v>
          </cell>
          <cell r="H236">
            <v>37381.141000000003</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1580</v>
          </cell>
          <cell r="AN236">
            <v>37381.141000000003</v>
          </cell>
          <cell r="AO236">
            <v>0</v>
          </cell>
          <cell r="AP236">
            <v>0</v>
          </cell>
          <cell r="AQ236">
            <v>0</v>
          </cell>
          <cell r="AR236">
            <v>0</v>
          </cell>
          <cell r="AS236">
            <v>0</v>
          </cell>
          <cell r="AT236">
            <v>0</v>
          </cell>
          <cell r="AU236">
            <v>0</v>
          </cell>
          <cell r="AV236">
            <v>0</v>
          </cell>
          <cell r="AW236">
            <v>0</v>
          </cell>
          <cell r="AX236">
            <v>0</v>
          </cell>
          <cell r="BD236">
            <v>0</v>
          </cell>
        </row>
        <row r="237">
          <cell r="A237" t="str">
            <v>17.2.b.8</v>
          </cell>
          <cell r="B237" t="str">
            <v>17-2(b)</v>
          </cell>
          <cell r="C237" t="str">
            <v>180mm dia. HDPE pipe laying works with butt-welded joint (excluding pipe)</v>
          </cell>
          <cell r="D237" t="str">
            <v xml:space="preserve">180mm dia. HDPE pipe laying works </v>
          </cell>
          <cell r="E237" t="str">
            <v>m</v>
          </cell>
          <cell r="F237">
            <v>23.658950000000004</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BD237">
            <v>0</v>
          </cell>
        </row>
        <row r="238">
          <cell r="A238" t="str">
            <v>17.4.a.1.1</v>
          </cell>
          <cell r="B238" t="str">
            <v>17-4(a)1</v>
          </cell>
          <cell r="C238" t="str">
            <v>13mm dia. GI pipe laying works with socket, union or flange joint including 500m carriage (excluding pipe)</v>
          </cell>
          <cell r="D238" t="str">
            <v xml:space="preserve">13mm dia. GI pipe laying works </v>
          </cell>
          <cell r="E238" t="str">
            <v>m</v>
          </cell>
          <cell r="F238">
            <v>8.8286458333333329</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BD238">
            <v>0</v>
          </cell>
        </row>
        <row r="239">
          <cell r="A239" t="str">
            <v>17.4.a.1.1.a</v>
          </cell>
          <cell r="B239" t="str">
            <v>17-4(a)1</v>
          </cell>
          <cell r="C239" t="str">
            <v>13mm dia. GI pipe laying works with socket, union or flange joint including 500m carriage (including pipe)</v>
          </cell>
          <cell r="D239" t="str">
            <v>13mm dia. GI pipe laying works (with pipe)</v>
          </cell>
          <cell r="E239" t="str">
            <v>m</v>
          </cell>
          <cell r="F239">
            <v>77.665872533333342</v>
          </cell>
          <cell r="G239">
            <v>29</v>
          </cell>
          <cell r="H239">
            <v>2252.3103034666669</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15</v>
          </cell>
          <cell r="Z239">
            <v>1164.9880880000001</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14</v>
          </cell>
          <cell r="AX239">
            <v>1087.3222154666669</v>
          </cell>
          <cell r="BD239">
            <v>0</v>
          </cell>
        </row>
        <row r="240">
          <cell r="A240" t="str">
            <v>17.4.a.1.2</v>
          </cell>
          <cell r="B240" t="str">
            <v>17-4(a)1</v>
          </cell>
          <cell r="C240" t="str">
            <v>20mm dia. GI pipe laying works with socket, union or flange joint including 500m carriage (excluding pipe)</v>
          </cell>
          <cell r="D240" t="str">
            <v xml:space="preserve">20mm dia. GI pipe laying works </v>
          </cell>
          <cell r="E240" t="str">
            <v>m</v>
          </cell>
          <cell r="F240">
            <v>10.770292646666666</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BD240">
            <v>0</v>
          </cell>
        </row>
        <row r="241">
          <cell r="A241" t="str">
            <v>17.4.a.1.2.a</v>
          </cell>
          <cell r="B241" t="str">
            <v>17-4(a)1</v>
          </cell>
          <cell r="C241" t="str">
            <v>20mm dia. GI pipe laying works with socket, union or flange joint including 500m carriage (including pipe)</v>
          </cell>
          <cell r="D241" t="str">
            <v>20mm dia. GI pipe laying works (with Pipe)</v>
          </cell>
          <cell r="E241" t="str">
            <v>m</v>
          </cell>
          <cell r="F241">
            <v>98.22596492866667</v>
          </cell>
          <cell r="G241">
            <v>20</v>
          </cell>
          <cell r="H241">
            <v>1964.5192985733333</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6</v>
          </cell>
          <cell r="Z241">
            <v>589.35578957200005</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14</v>
          </cell>
          <cell r="AX241">
            <v>1375.1635090013333</v>
          </cell>
          <cell r="BD241">
            <v>0</v>
          </cell>
        </row>
        <row r="242">
          <cell r="A242" t="str">
            <v>17.4.a.2.1</v>
          </cell>
          <cell r="B242" t="str">
            <v>17-4(a)2</v>
          </cell>
          <cell r="C242" t="str">
            <v>25mm dia. GI pipe laying works with socket, union or flange joint including 500m carriage (excluding pipe)</v>
          </cell>
          <cell r="D242" t="str">
            <v>25mm dia. GI pipe laying works</v>
          </cell>
          <cell r="E242" t="str">
            <v>m</v>
          </cell>
          <cell r="F242">
            <v>14.695961623216666</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BD242">
            <v>0</v>
          </cell>
        </row>
        <row r="243">
          <cell r="A243" t="str">
            <v>17.4.a.2.1.a</v>
          </cell>
          <cell r="B243" t="str">
            <v>17-4(a)2</v>
          </cell>
          <cell r="C243" t="str">
            <v>25mm dia. GI pipe laying works with socket, union or flange joint including 500m carriage (including pipe)</v>
          </cell>
          <cell r="D243" t="str">
            <v>25mm dia. GI pipe laying works (with Pipe)</v>
          </cell>
          <cell r="E243" t="str">
            <v>m</v>
          </cell>
          <cell r="F243">
            <v>150.19106852088041</v>
          </cell>
          <cell r="G243">
            <v>4</v>
          </cell>
          <cell r="H243">
            <v>600.76427408352163</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4</v>
          </cell>
          <cell r="AX243">
            <v>600.76427408352163</v>
          </cell>
          <cell r="BD243">
            <v>0</v>
          </cell>
        </row>
        <row r="244">
          <cell r="A244" t="str">
            <v>17.4.a.2.2</v>
          </cell>
          <cell r="B244" t="str">
            <v>17-4(a)2</v>
          </cell>
          <cell r="C244" t="str">
            <v>32mm dia. GI pipe laying works with socket, union or flange joint including 500m carriage (excluding pipe)</v>
          </cell>
          <cell r="D244" t="str">
            <v>32mm dia. GI pipe laying works</v>
          </cell>
          <cell r="E244" t="str">
            <v>m</v>
          </cell>
          <cell r="F244">
            <v>15.995089213022007</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BD244">
            <v>0</v>
          </cell>
        </row>
        <row r="245">
          <cell r="A245" t="str">
            <v>17.4.a.3.1</v>
          </cell>
          <cell r="B245" t="str">
            <v>17-4(a)3</v>
          </cell>
          <cell r="C245" t="str">
            <v>40mm dia. GI pipe laying works with socket, union or flange joint including 500m carriage (excluding pipe)</v>
          </cell>
          <cell r="D245" t="str">
            <v>40mm dia. GI pipe laying works</v>
          </cell>
          <cell r="E245" t="str">
            <v>m</v>
          </cell>
          <cell r="F245">
            <v>16.654635416666668</v>
          </cell>
          <cell r="G245">
            <v>5138</v>
          </cell>
          <cell r="H245">
            <v>85571.516770833347</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187</v>
          </cell>
          <cell r="AD245">
            <v>3114.4168229166671</v>
          </cell>
          <cell r="AE245">
            <v>0</v>
          </cell>
          <cell r="AF245">
            <v>0</v>
          </cell>
          <cell r="AG245">
            <v>0</v>
          </cell>
          <cell r="AH245">
            <v>0</v>
          </cell>
          <cell r="AI245">
            <v>0</v>
          </cell>
          <cell r="AJ245">
            <v>0</v>
          </cell>
          <cell r="AK245">
            <v>0</v>
          </cell>
          <cell r="AL245">
            <v>0</v>
          </cell>
          <cell r="AM245">
            <v>1527</v>
          </cell>
          <cell r="AN245">
            <v>25431.628281250003</v>
          </cell>
          <cell r="AO245">
            <v>0</v>
          </cell>
          <cell r="AP245">
            <v>0</v>
          </cell>
          <cell r="AQ245">
            <v>3424</v>
          </cell>
          <cell r="AR245">
            <v>57025.471666666672</v>
          </cell>
          <cell r="AS245">
            <v>0</v>
          </cell>
          <cell r="AT245">
            <v>0</v>
          </cell>
          <cell r="AU245">
            <v>0</v>
          </cell>
          <cell r="AV245">
            <v>0</v>
          </cell>
          <cell r="AW245">
            <v>0</v>
          </cell>
          <cell r="AX245">
            <v>0</v>
          </cell>
          <cell r="BD245">
            <v>0</v>
          </cell>
        </row>
        <row r="246">
          <cell r="A246" t="str">
            <v>17.4.a.3.2</v>
          </cell>
          <cell r="B246" t="str">
            <v>17-4(a)3</v>
          </cell>
          <cell r="C246" t="str">
            <v>50mm dia. GI pipe laying works with socket, union or flange joint including 500m carriage (excluding pipe)</v>
          </cell>
          <cell r="D246" t="str">
            <v>50mm dia. GI pipe laying works</v>
          </cell>
          <cell r="E246" t="str">
            <v>m</v>
          </cell>
          <cell r="F246">
            <v>16.654635416666668</v>
          </cell>
          <cell r="G246">
            <v>2008</v>
          </cell>
          <cell r="H246">
            <v>33442.507916666669</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583</v>
          </cell>
          <cell r="AD246">
            <v>9709.6524479166674</v>
          </cell>
          <cell r="AE246">
            <v>0</v>
          </cell>
          <cell r="AF246">
            <v>0</v>
          </cell>
          <cell r="AG246">
            <v>0</v>
          </cell>
          <cell r="AH246">
            <v>0</v>
          </cell>
          <cell r="AI246">
            <v>0</v>
          </cell>
          <cell r="AJ246">
            <v>0</v>
          </cell>
          <cell r="AK246">
            <v>0</v>
          </cell>
          <cell r="AL246">
            <v>0</v>
          </cell>
          <cell r="AM246">
            <v>0</v>
          </cell>
          <cell r="AN246">
            <v>0</v>
          </cell>
          <cell r="AO246">
            <v>0</v>
          </cell>
          <cell r="AP246">
            <v>0</v>
          </cell>
          <cell r="AQ246">
            <v>1425</v>
          </cell>
          <cell r="AR246">
            <v>23732.855468750004</v>
          </cell>
          <cell r="AS246">
            <v>0</v>
          </cell>
          <cell r="AT246">
            <v>0</v>
          </cell>
          <cell r="AU246">
            <v>0</v>
          </cell>
          <cell r="AV246">
            <v>0</v>
          </cell>
          <cell r="AW246">
            <v>0</v>
          </cell>
          <cell r="AX246">
            <v>0</v>
          </cell>
          <cell r="BD246">
            <v>0</v>
          </cell>
        </row>
        <row r="247">
          <cell r="A247" t="str">
            <v>17.4.a.4.1</v>
          </cell>
          <cell r="B247" t="str">
            <v>17-4(a)4</v>
          </cell>
          <cell r="C247" t="str">
            <v>63mm dia. GI pipe laying works with socket, union or flange joint including 500m carriage (excluding pipe)</v>
          </cell>
          <cell r="D247" t="str">
            <v>63mm dia. GI pipe laying works</v>
          </cell>
          <cell r="E247" t="str">
            <v>m</v>
          </cell>
          <cell r="F247">
            <v>22.033281250000002</v>
          </cell>
          <cell r="G247">
            <v>4504</v>
          </cell>
          <cell r="H247">
            <v>99237.898750000008</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1561</v>
          </cell>
          <cell r="AD247">
            <v>34393.952031250003</v>
          </cell>
          <cell r="AE247">
            <v>0</v>
          </cell>
          <cell r="AF247">
            <v>0</v>
          </cell>
          <cell r="AG247">
            <v>0</v>
          </cell>
          <cell r="AH247">
            <v>0</v>
          </cell>
          <cell r="AI247">
            <v>0</v>
          </cell>
          <cell r="AJ247">
            <v>0</v>
          </cell>
          <cell r="AK247">
            <v>0</v>
          </cell>
          <cell r="AL247">
            <v>0</v>
          </cell>
          <cell r="AM247">
            <v>0</v>
          </cell>
          <cell r="AN247">
            <v>0</v>
          </cell>
          <cell r="AO247">
            <v>0</v>
          </cell>
          <cell r="AP247">
            <v>0</v>
          </cell>
          <cell r="AQ247">
            <v>2943</v>
          </cell>
          <cell r="AR247">
            <v>64843.946718750005</v>
          </cell>
          <cell r="AS247">
            <v>0</v>
          </cell>
          <cell r="AT247">
            <v>0</v>
          </cell>
          <cell r="AU247">
            <v>0</v>
          </cell>
          <cell r="AV247">
            <v>0</v>
          </cell>
          <cell r="AW247">
            <v>0</v>
          </cell>
          <cell r="AX247">
            <v>0</v>
          </cell>
          <cell r="BD247">
            <v>0</v>
          </cell>
        </row>
        <row r="248">
          <cell r="A248" t="str">
            <v>17.4.a.4.2</v>
          </cell>
          <cell r="B248" t="str">
            <v>17-4(a)4</v>
          </cell>
          <cell r="C248" t="str">
            <v>75mm dia. GI pipe laying works with socket, union or flange joint including 500m carriage (excluding pipe)</v>
          </cell>
          <cell r="D248" t="str">
            <v>75mm dia. GI pipe laying works</v>
          </cell>
          <cell r="E248" t="str">
            <v>m</v>
          </cell>
          <cell r="F248">
            <v>22.033281250000002</v>
          </cell>
          <cell r="G248">
            <v>9724</v>
          </cell>
          <cell r="H248">
            <v>214251.62687500002</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1018</v>
          </cell>
          <cell r="AD248">
            <v>22429.880312500001</v>
          </cell>
          <cell r="AE248">
            <v>0</v>
          </cell>
          <cell r="AF248">
            <v>0</v>
          </cell>
          <cell r="AG248">
            <v>0</v>
          </cell>
          <cell r="AH248">
            <v>0</v>
          </cell>
          <cell r="AI248">
            <v>0</v>
          </cell>
          <cell r="AJ248">
            <v>0</v>
          </cell>
          <cell r="AK248">
            <v>0</v>
          </cell>
          <cell r="AL248">
            <v>0</v>
          </cell>
          <cell r="AM248">
            <v>581</v>
          </cell>
          <cell r="AN248">
            <v>12801.33640625</v>
          </cell>
          <cell r="AO248">
            <v>0</v>
          </cell>
          <cell r="AP248">
            <v>0</v>
          </cell>
          <cell r="AQ248">
            <v>8125</v>
          </cell>
          <cell r="AR248">
            <v>179020.41015625</v>
          </cell>
          <cell r="AS248">
            <v>0</v>
          </cell>
          <cell r="AT248">
            <v>0</v>
          </cell>
          <cell r="AU248">
            <v>0</v>
          </cell>
          <cell r="AV248">
            <v>0</v>
          </cell>
          <cell r="AW248">
            <v>0</v>
          </cell>
          <cell r="AX248">
            <v>0</v>
          </cell>
          <cell r="BD248">
            <v>0</v>
          </cell>
        </row>
        <row r="249">
          <cell r="A249" t="str">
            <v>17.4.a.5</v>
          </cell>
          <cell r="B249" t="str">
            <v>17-4(a)5</v>
          </cell>
          <cell r="C249" t="str">
            <v>100mm dia. GI pipe laying works with socket, union or flange joint including 500m carriage (excluding pipe)</v>
          </cell>
          <cell r="D249" t="str">
            <v>100mm dia. GI pipe laying works</v>
          </cell>
          <cell r="E249" t="str">
            <v>m</v>
          </cell>
          <cell r="F249">
            <v>27.411927083333335</v>
          </cell>
          <cell r="G249">
            <v>8976</v>
          </cell>
          <cell r="H249">
            <v>246049.45750000002</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1140</v>
          </cell>
          <cell r="AD249">
            <v>31249.596875000003</v>
          </cell>
          <cell r="AE249">
            <v>0</v>
          </cell>
          <cell r="AF249">
            <v>0</v>
          </cell>
          <cell r="AG249">
            <v>0</v>
          </cell>
          <cell r="AH249">
            <v>0</v>
          </cell>
          <cell r="AI249">
            <v>0</v>
          </cell>
          <cell r="AJ249">
            <v>0</v>
          </cell>
          <cell r="AK249">
            <v>0</v>
          </cell>
          <cell r="AL249">
            <v>0</v>
          </cell>
          <cell r="AM249">
            <v>789</v>
          </cell>
          <cell r="AN249">
            <v>21628.010468750002</v>
          </cell>
          <cell r="AO249">
            <v>0</v>
          </cell>
          <cell r="AP249">
            <v>0</v>
          </cell>
          <cell r="AQ249">
            <v>7047</v>
          </cell>
          <cell r="AR249">
            <v>193171.85015625</v>
          </cell>
          <cell r="AS249">
            <v>0</v>
          </cell>
          <cell r="AT249">
            <v>0</v>
          </cell>
          <cell r="AU249">
            <v>0</v>
          </cell>
          <cell r="AV249">
            <v>0</v>
          </cell>
          <cell r="AW249">
            <v>0</v>
          </cell>
          <cell r="AX249">
            <v>0</v>
          </cell>
          <cell r="BD249">
            <v>0</v>
          </cell>
        </row>
        <row r="250">
          <cell r="A250" t="str">
            <v>17.4.a.6</v>
          </cell>
          <cell r="B250" t="str">
            <v>17-4(a)6</v>
          </cell>
          <cell r="C250" t="str">
            <v>125mm dia. GI pipe laying works with socket, union or flange joint including 500m carriage (excluding pipe)</v>
          </cell>
          <cell r="D250" t="str">
            <v>125mm dia. GI pipe laying works</v>
          </cell>
          <cell r="E250" t="str">
            <v>m</v>
          </cell>
          <cell r="F250">
            <v>33.512916666666669</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BD250">
            <v>0</v>
          </cell>
        </row>
        <row r="251">
          <cell r="A251" t="str">
            <v>17.4.a.6.1</v>
          </cell>
          <cell r="B251" t="str">
            <v>17-4(a)6</v>
          </cell>
          <cell r="C251" t="str">
            <v>150mm dia. GI pipe laying works with socket, union or flange joint including 500m carriage (excluding pipe) [data based on that for 125mm pipe]</v>
          </cell>
          <cell r="D251" t="str">
            <v>150mm dia. GI pipe laying works</v>
          </cell>
          <cell r="E251" t="str">
            <v>m</v>
          </cell>
          <cell r="F251">
            <v>40.616562500000001</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BD251">
            <v>0</v>
          </cell>
        </row>
        <row r="252">
          <cell r="A252" t="str">
            <v>Rate for Ductile Iron Pipe Laying</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BD252">
            <v>0</v>
          </cell>
        </row>
        <row r="253">
          <cell r="A253">
            <v>18.100000000000001</v>
          </cell>
          <cell r="B253" t="str">
            <v>18-1</v>
          </cell>
          <cell r="C253" t="str">
            <v xml:space="preserve">80mm dia. DI pipe laying works with double flanged socket, or flange joint including 500m carriage (excluding pipe) </v>
          </cell>
          <cell r="D253" t="str">
            <v xml:space="preserve">80mm dia DI pipe laying works </v>
          </cell>
          <cell r="E253" t="str">
            <v>m</v>
          </cell>
          <cell r="F253">
            <v>22.033281250000002</v>
          </cell>
          <cell r="G253">
            <v>6611</v>
          </cell>
          <cell r="H253">
            <v>145662.02234375002</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6611</v>
          </cell>
          <cell r="AD253">
            <v>145662.02234375002</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BD253">
            <v>0</v>
          </cell>
        </row>
        <row r="254">
          <cell r="A254">
            <v>18.2</v>
          </cell>
          <cell r="B254" t="str">
            <v>18-2</v>
          </cell>
          <cell r="C254" t="str">
            <v xml:space="preserve">100mm dia. DI pipe laying works with double flanged socket, or flange joint including 500m carriage (excluding pipe) </v>
          </cell>
          <cell r="D254" t="str">
            <v xml:space="preserve">100mm dia DI pipe laying works </v>
          </cell>
          <cell r="E254" t="str">
            <v>m</v>
          </cell>
          <cell r="F254">
            <v>27.411927083333335</v>
          </cell>
          <cell r="G254">
            <v>5740</v>
          </cell>
          <cell r="H254">
            <v>157344.46145833333</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5740</v>
          </cell>
          <cell r="AD254">
            <v>157344.46145833333</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BD254">
            <v>0</v>
          </cell>
        </row>
        <row r="255">
          <cell r="A255">
            <v>18.3</v>
          </cell>
          <cell r="B255" t="str">
            <v>18-3</v>
          </cell>
          <cell r="C255" t="str">
            <v xml:space="preserve">150mm dia. DI pipe laying works with double flanged socket, or flange joint including 500m carriage (excluding pipe) </v>
          </cell>
          <cell r="D255" t="str">
            <v xml:space="preserve">150mm dia DI pipe laying works </v>
          </cell>
          <cell r="E255" t="str">
            <v>m</v>
          </cell>
          <cell r="F255">
            <v>40.616562500000001</v>
          </cell>
          <cell r="G255">
            <v>6020</v>
          </cell>
          <cell r="H255">
            <v>244511.70625000002</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5230</v>
          </cell>
          <cell r="AD255">
            <v>212424.62187500001</v>
          </cell>
          <cell r="AE255">
            <v>0</v>
          </cell>
          <cell r="AF255">
            <v>0</v>
          </cell>
          <cell r="AG255">
            <v>0</v>
          </cell>
          <cell r="AH255">
            <v>0</v>
          </cell>
          <cell r="AI255">
            <v>0</v>
          </cell>
          <cell r="AJ255">
            <v>0</v>
          </cell>
          <cell r="AK255">
            <v>0</v>
          </cell>
          <cell r="AL255">
            <v>0</v>
          </cell>
          <cell r="AM255">
            <v>10</v>
          </cell>
          <cell r="AN255">
            <v>406.16562499999998</v>
          </cell>
          <cell r="AO255">
            <v>0</v>
          </cell>
          <cell r="AP255">
            <v>0</v>
          </cell>
          <cell r="AQ255">
            <v>780</v>
          </cell>
          <cell r="AR255">
            <v>31680.918750000001</v>
          </cell>
          <cell r="AS255">
            <v>0</v>
          </cell>
          <cell r="AT255">
            <v>0</v>
          </cell>
          <cell r="AU255">
            <v>0</v>
          </cell>
          <cell r="AV255">
            <v>0</v>
          </cell>
          <cell r="AW255">
            <v>0</v>
          </cell>
          <cell r="AX255">
            <v>0</v>
          </cell>
          <cell r="BD255">
            <v>0</v>
          </cell>
        </row>
        <row r="256">
          <cell r="A256">
            <v>18.399999999999999</v>
          </cell>
          <cell r="B256" t="str">
            <v>18-4</v>
          </cell>
          <cell r="C256" t="str">
            <v xml:space="preserve">200mm dia. DI pipe laying works with double flanged socket, or flange joint including 500m carriage (excluding pipe) </v>
          </cell>
          <cell r="D256" t="str">
            <v xml:space="preserve">200mm dia DI pipe laying works </v>
          </cell>
          <cell r="E256" t="str">
            <v>m</v>
          </cell>
          <cell r="F256">
            <v>81.233125000000001</v>
          </cell>
          <cell r="G256">
            <v>7240</v>
          </cell>
          <cell r="H256">
            <v>588127.82499999995</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5735</v>
          </cell>
          <cell r="AD256">
            <v>465871.97187499999</v>
          </cell>
          <cell r="AE256">
            <v>0</v>
          </cell>
          <cell r="AF256">
            <v>0</v>
          </cell>
          <cell r="AG256">
            <v>0</v>
          </cell>
          <cell r="AH256">
            <v>0</v>
          </cell>
          <cell r="AI256">
            <v>0</v>
          </cell>
          <cell r="AJ256">
            <v>0</v>
          </cell>
          <cell r="AK256">
            <v>0</v>
          </cell>
          <cell r="AL256">
            <v>0</v>
          </cell>
          <cell r="AM256">
            <v>0</v>
          </cell>
          <cell r="AN256">
            <v>0</v>
          </cell>
          <cell r="AO256">
            <v>75</v>
          </cell>
          <cell r="AP256">
            <v>6092.484375</v>
          </cell>
          <cell r="AQ256">
            <v>1430</v>
          </cell>
          <cell r="AR256">
            <v>116163.36875000001</v>
          </cell>
          <cell r="AS256">
            <v>0</v>
          </cell>
          <cell r="AT256">
            <v>0</v>
          </cell>
          <cell r="AU256">
            <v>0</v>
          </cell>
          <cell r="AV256">
            <v>0</v>
          </cell>
          <cell r="AW256">
            <v>0</v>
          </cell>
          <cell r="AX256">
            <v>0</v>
          </cell>
          <cell r="BD256">
            <v>0</v>
          </cell>
        </row>
        <row r="257">
          <cell r="A257">
            <v>18.5</v>
          </cell>
          <cell r="B257" t="str">
            <v>18-5</v>
          </cell>
          <cell r="C257" t="str">
            <v>250mm dia. DI pipe laying works with fouble flanged socket,  or flange joint including 500m carriage (excluding pipe)</v>
          </cell>
          <cell r="D257" t="str">
            <v>250mm dia DI pipe laying works</v>
          </cell>
          <cell r="E257" t="str">
            <v>m</v>
          </cell>
          <cell r="F257">
            <v>121.8496875</v>
          </cell>
          <cell r="G257">
            <v>1665</v>
          </cell>
          <cell r="H257">
            <v>202879.72968749999</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1525</v>
          </cell>
          <cell r="AD257">
            <v>185820.7734375</v>
          </cell>
          <cell r="AE257">
            <v>0</v>
          </cell>
          <cell r="AF257">
            <v>0</v>
          </cell>
          <cell r="AG257">
            <v>0</v>
          </cell>
          <cell r="AH257">
            <v>0</v>
          </cell>
          <cell r="AI257">
            <v>0</v>
          </cell>
          <cell r="AJ257">
            <v>0</v>
          </cell>
          <cell r="AK257">
            <v>0</v>
          </cell>
          <cell r="AL257">
            <v>0</v>
          </cell>
          <cell r="AM257">
            <v>0</v>
          </cell>
          <cell r="AN257">
            <v>0</v>
          </cell>
          <cell r="AO257">
            <v>0</v>
          </cell>
          <cell r="AP257">
            <v>0</v>
          </cell>
          <cell r="AQ257">
            <v>140</v>
          </cell>
          <cell r="AR257">
            <v>17058.956249999999</v>
          </cell>
          <cell r="AS257">
            <v>0</v>
          </cell>
          <cell r="AT257">
            <v>0</v>
          </cell>
          <cell r="AU257">
            <v>0</v>
          </cell>
          <cell r="AV257">
            <v>0</v>
          </cell>
          <cell r="AW257">
            <v>0</v>
          </cell>
          <cell r="AX257">
            <v>0</v>
          </cell>
          <cell r="BD257">
            <v>0</v>
          </cell>
        </row>
        <row r="258">
          <cell r="A258">
            <v>18.600000000000001</v>
          </cell>
          <cell r="B258" t="str">
            <v>18-6</v>
          </cell>
          <cell r="C258" t="str">
            <v>300mm dia. DI pipe laying works with fouble flanged socket,  or flange joint including 500m carriage (excluding pipe)</v>
          </cell>
          <cell r="D258" t="str">
            <v>300mm dia DI pipe laying works</v>
          </cell>
          <cell r="E258" t="str">
            <v>m</v>
          </cell>
          <cell r="F258">
            <v>162.46625</v>
          </cell>
          <cell r="G258">
            <v>810</v>
          </cell>
          <cell r="H258">
            <v>131597.66250000001</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800</v>
          </cell>
          <cell r="AD258">
            <v>129973</v>
          </cell>
          <cell r="AE258">
            <v>0</v>
          </cell>
          <cell r="AF258">
            <v>0</v>
          </cell>
          <cell r="AG258">
            <v>0</v>
          </cell>
          <cell r="AH258">
            <v>0</v>
          </cell>
          <cell r="AI258">
            <v>0</v>
          </cell>
          <cell r="AJ258">
            <v>0</v>
          </cell>
          <cell r="AK258">
            <v>0</v>
          </cell>
          <cell r="AL258">
            <v>0</v>
          </cell>
          <cell r="AM258">
            <v>0</v>
          </cell>
          <cell r="AN258">
            <v>0</v>
          </cell>
          <cell r="AO258">
            <v>0</v>
          </cell>
          <cell r="AP258">
            <v>0</v>
          </cell>
          <cell r="AQ258">
            <v>10</v>
          </cell>
          <cell r="AR258">
            <v>1624.6624999999999</v>
          </cell>
          <cell r="AS258">
            <v>0</v>
          </cell>
          <cell r="AT258">
            <v>0</v>
          </cell>
          <cell r="AU258">
            <v>0</v>
          </cell>
          <cell r="AV258">
            <v>0</v>
          </cell>
          <cell r="AW258">
            <v>0</v>
          </cell>
          <cell r="AX258">
            <v>0</v>
          </cell>
          <cell r="BD258">
            <v>0</v>
          </cell>
        </row>
        <row r="259">
          <cell r="A259" t="str">
            <v>18.6_1</v>
          </cell>
          <cell r="B259" t="str">
            <v>18-6</v>
          </cell>
          <cell r="C259" t="str">
            <v>300mm dia. DI pipe laying works with fouble flanged socket,  or flange joint including 500m carriage (excluding pipe)</v>
          </cell>
          <cell r="D259" t="str">
            <v>300mm dia DI pipe laying works</v>
          </cell>
          <cell r="E259" t="str">
            <v>m</v>
          </cell>
          <cell r="F259">
            <v>162.46625</v>
          </cell>
          <cell r="G259">
            <v>7410</v>
          </cell>
          <cell r="H259">
            <v>1203874.9125000001</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7410</v>
          </cell>
          <cell r="AD259">
            <v>1203874.9125000001</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BD259">
            <v>0</v>
          </cell>
        </row>
        <row r="260">
          <cell r="C260" t="str">
            <v>MISCELLANEOUS WORKS</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BD260">
            <v>0</v>
          </cell>
        </row>
        <row r="261">
          <cell r="A261" t="str">
            <v>M-1</v>
          </cell>
          <cell r="C261" t="str">
            <v>Fabrication of Angle post (MS 50x50x4 2.3m high)</v>
          </cell>
          <cell r="D261" t="str">
            <v xml:space="preserve">Fabrication &amp; placing of Angle post </v>
          </cell>
          <cell r="E261" t="str">
            <v>no</v>
          </cell>
          <cell r="F261">
            <v>315.2955</v>
          </cell>
          <cell r="G261">
            <v>470</v>
          </cell>
          <cell r="H261">
            <v>148188.88500000001</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165</v>
          </cell>
          <cell r="X261">
            <v>52023.7575</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305</v>
          </cell>
          <cell r="AT261">
            <v>96165.127500000002</v>
          </cell>
          <cell r="AU261">
            <v>0</v>
          </cell>
          <cell r="AV261">
            <v>0</v>
          </cell>
          <cell r="AW261">
            <v>0</v>
          </cell>
          <cell r="AX261">
            <v>0</v>
          </cell>
          <cell r="BD261">
            <v>165</v>
          </cell>
        </row>
        <row r="262">
          <cell r="A262" t="str">
            <v>M-2</v>
          </cell>
          <cell r="C262" t="str">
            <v>Fabrication of MS Grill gate 1.2mx 1.5m</v>
          </cell>
          <cell r="D262" t="str">
            <v>Fabrication &amp; placing of MS Grill gate</v>
          </cell>
          <cell r="E262" t="str">
            <v>set</v>
          </cell>
          <cell r="F262">
            <v>2717.148815</v>
          </cell>
          <cell r="G262">
            <v>7</v>
          </cell>
          <cell r="H262">
            <v>19020.041705</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1</v>
          </cell>
          <cell r="X262">
            <v>2717.148815</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6</v>
          </cell>
          <cell r="AT262">
            <v>16302.892889999999</v>
          </cell>
          <cell r="AU262">
            <v>0</v>
          </cell>
          <cell r="AV262">
            <v>0</v>
          </cell>
          <cell r="AW262">
            <v>0</v>
          </cell>
          <cell r="AX262">
            <v>0</v>
          </cell>
          <cell r="BD262">
            <v>1</v>
          </cell>
        </row>
        <row r="263">
          <cell r="A263" t="str">
            <v>M-3</v>
          </cell>
          <cell r="C263" t="str">
            <v>Fabrication of MS Grill for windows including 2 coats of enamel paint over one coat of metal primer</v>
          </cell>
          <cell r="D263" t="str">
            <v>Fabrication of MS Grill for Windows</v>
          </cell>
          <cell r="E263" t="str">
            <v>Kg.</v>
          </cell>
          <cell r="F263">
            <v>74.75</v>
          </cell>
          <cell r="G263">
            <v>264.14100000000002</v>
          </cell>
          <cell r="H263">
            <v>19744.53975</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264.14100000000002</v>
          </cell>
          <cell r="Z263">
            <v>19744.53975</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BD263">
            <v>0</v>
          </cell>
        </row>
        <row r="264">
          <cell r="A264" t="str">
            <v>M-4</v>
          </cell>
          <cell r="C264" t="str">
            <v>Railing Wooden Guide (section : 100 x 150mm) including 3 coats of chapra polish</v>
          </cell>
          <cell r="D264" t="str">
            <v>Railing Wooden Guide (Section : 100 x 150mm)</v>
          </cell>
          <cell r="E264" t="str">
            <v>Rm</v>
          </cell>
          <cell r="F264">
            <v>742.74475000000007</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BD264">
            <v>0</v>
          </cell>
        </row>
        <row r="265">
          <cell r="A265" t="str">
            <v>M-5</v>
          </cell>
          <cell r="C265" t="str">
            <v>Staircase Railing Works of 20mm Square Pipe of 14 gauge including 2 coats of enamel paint over one coat of metal primer for Windows</v>
          </cell>
          <cell r="D265" t="str">
            <v>Staircase Railing Works of 20mm Square Pipe of 14 gauge</v>
          </cell>
          <cell r="E265" t="str">
            <v>Kg.</v>
          </cell>
          <cell r="F265">
            <v>74.75</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BD265">
            <v>0</v>
          </cell>
        </row>
        <row r="266">
          <cell r="A266" t="str">
            <v>M-6</v>
          </cell>
          <cell r="C266" t="str">
            <v>Making plastered pattern of approved design on 20mm th. Plaster</v>
          </cell>
          <cell r="D266" t="str">
            <v>Plaster with Pattern</v>
          </cell>
          <cell r="E266" t="str">
            <v>Sqm</v>
          </cell>
          <cell r="F266">
            <v>260.42675190420778</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BD266">
            <v>0</v>
          </cell>
        </row>
        <row r="267">
          <cell r="A267" t="str">
            <v>M-7</v>
          </cell>
          <cell r="C267" t="str">
            <v>20mm Gate Valve with fitting</v>
          </cell>
          <cell r="D267" t="str">
            <v>20mm Gate Valve with fitting</v>
          </cell>
          <cell r="E267" t="str">
            <v>Nos.</v>
          </cell>
          <cell r="F267">
            <v>250</v>
          </cell>
          <cell r="G267">
            <v>2</v>
          </cell>
          <cell r="H267">
            <v>500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1</v>
          </cell>
          <cell r="Z267">
            <v>250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1</v>
          </cell>
          <cell r="AX267">
            <v>250</v>
          </cell>
          <cell r="BD267">
            <v>0</v>
          </cell>
        </row>
        <row r="268">
          <cell r="A268" t="str">
            <v>M-7-1</v>
          </cell>
          <cell r="C268" t="str">
            <v>25mm Gate Valve with fitting</v>
          </cell>
          <cell r="D268" t="str">
            <v>25mm Gate Valve with fitting</v>
          </cell>
          <cell r="E268" t="str">
            <v>Nos.</v>
          </cell>
          <cell r="F268">
            <v>400</v>
          </cell>
          <cell r="G268">
            <v>1</v>
          </cell>
          <cell r="H268">
            <v>400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1</v>
          </cell>
          <cell r="AX268">
            <v>400</v>
          </cell>
          <cell r="BD268">
            <v>0</v>
          </cell>
        </row>
        <row r="269">
          <cell r="A269" t="str">
            <v>M-8</v>
          </cell>
          <cell r="C269" t="str">
            <v>Chrome Plate (CP) 15mm taps</v>
          </cell>
          <cell r="D269" t="str">
            <v>Chrome Plate (CP) 15mm taps</v>
          </cell>
          <cell r="E269" t="str">
            <v>Nos,</v>
          </cell>
          <cell r="F269">
            <v>250</v>
          </cell>
          <cell r="G269">
            <v>4</v>
          </cell>
          <cell r="H269">
            <v>1000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2</v>
          </cell>
          <cell r="Z269">
            <v>500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2</v>
          </cell>
          <cell r="AX269">
            <v>500</v>
          </cell>
          <cell r="BD269">
            <v>0</v>
          </cell>
        </row>
        <row r="270">
          <cell r="A270" t="str">
            <v>M-9</v>
          </cell>
          <cell r="C270" t="str">
            <v>Glazed Indian Type WC Set</v>
          </cell>
          <cell r="D270" t="str">
            <v>Glazed Indian Type WC Set</v>
          </cell>
          <cell r="E270" t="str">
            <v>Nos.</v>
          </cell>
          <cell r="F270">
            <v>750</v>
          </cell>
          <cell r="G270">
            <v>4</v>
          </cell>
          <cell r="H270">
            <v>3000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2</v>
          </cell>
          <cell r="Z270">
            <v>1500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2</v>
          </cell>
          <cell r="AX270">
            <v>1500</v>
          </cell>
          <cell r="BD270">
            <v>0</v>
          </cell>
        </row>
        <row r="271">
          <cell r="A271" t="str">
            <v>M-10</v>
          </cell>
          <cell r="C271" t="str">
            <v>Inspection Chamber having internal dimension 450x450x450 with RCC Cover</v>
          </cell>
          <cell r="D271" t="str">
            <v>Inspection Chamber 450x450x450 with RCC Cover</v>
          </cell>
          <cell r="E271" t="str">
            <v>Nos.</v>
          </cell>
          <cell r="F271">
            <v>3543.4252941742179</v>
          </cell>
          <cell r="G271">
            <v>4</v>
          </cell>
          <cell r="H271">
            <v>14173.701176696872</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4</v>
          </cell>
          <cell r="Z271">
            <v>14173.701176696872</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BD271">
            <v>0</v>
          </cell>
        </row>
        <row r="272">
          <cell r="A272" t="str">
            <v>M-12</v>
          </cell>
          <cell r="C272" t="str">
            <v>PVC Pipe 100mm</v>
          </cell>
          <cell r="D272" t="str">
            <v>PVC Pipe 100mm</v>
          </cell>
          <cell r="E272" t="str">
            <v>Rm</v>
          </cell>
          <cell r="F272">
            <v>100</v>
          </cell>
          <cell r="G272">
            <v>15</v>
          </cell>
          <cell r="H272">
            <v>1500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3</v>
          </cell>
          <cell r="Z272">
            <v>300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12</v>
          </cell>
          <cell r="AX272">
            <v>1200</v>
          </cell>
          <cell r="BD272">
            <v>0</v>
          </cell>
        </row>
        <row r="273">
          <cell r="A273" t="str">
            <v>M-13</v>
          </cell>
          <cell r="C273" t="str">
            <v>PVC Pipe 75mm</v>
          </cell>
          <cell r="D273" t="str">
            <v>PVC Pipe 75mm</v>
          </cell>
          <cell r="E273" t="str">
            <v>Rm</v>
          </cell>
          <cell r="F273">
            <v>75</v>
          </cell>
          <cell r="G273">
            <v>36</v>
          </cell>
          <cell r="H273">
            <v>2700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18</v>
          </cell>
          <cell r="Z273">
            <v>1350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18</v>
          </cell>
          <cell r="AX273">
            <v>1350</v>
          </cell>
          <cell r="BD273">
            <v>0</v>
          </cell>
        </row>
        <row r="274">
          <cell r="A274" t="str">
            <v>M-14</v>
          </cell>
          <cell r="C274" t="str">
            <v>PVC Pipe 50mm</v>
          </cell>
          <cell r="D274" t="str">
            <v>PVC Pipe 50mm</v>
          </cell>
          <cell r="E274" t="str">
            <v>Rm</v>
          </cell>
          <cell r="F274">
            <v>50</v>
          </cell>
          <cell r="G274">
            <v>17</v>
          </cell>
          <cell r="H274">
            <v>850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5</v>
          </cell>
          <cell r="Z274">
            <v>250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12</v>
          </cell>
          <cell r="AX274">
            <v>600</v>
          </cell>
          <cell r="BD274">
            <v>0</v>
          </cell>
        </row>
        <row r="275">
          <cell r="A275" t="str">
            <v>M-15</v>
          </cell>
          <cell r="C275" t="str">
            <v>Supply and Fixation of RCC Jali for Ventitation</v>
          </cell>
          <cell r="D275" t="str">
            <v>Supply and Fixation of RCC Jali for Ventitation</v>
          </cell>
          <cell r="E275" t="str">
            <v>Sqm</v>
          </cell>
          <cell r="F275">
            <v>920</v>
          </cell>
          <cell r="G275">
            <v>6.39</v>
          </cell>
          <cell r="H275">
            <v>5878.7999999999993</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6.39</v>
          </cell>
          <cell r="AX275">
            <v>5878.7999999999993</v>
          </cell>
          <cell r="BD275">
            <v>0</v>
          </cell>
        </row>
        <row r="276">
          <cell r="A276" t="str">
            <v>M-16</v>
          </cell>
          <cell r="C276" t="str">
            <v>Supply and Fixation of Stainless Steel Plate</v>
          </cell>
          <cell r="D276" t="str">
            <v>Supply and Fixation of Stainless Steel Plate</v>
          </cell>
          <cell r="E276" t="str">
            <v>Sqm</v>
          </cell>
          <cell r="F276">
            <v>6512.9449838187702</v>
          </cell>
          <cell r="G276">
            <v>8.8872</v>
          </cell>
          <cell r="H276">
            <v>57881.844660194176</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8.8872</v>
          </cell>
          <cell r="AX276">
            <v>57881.844660194176</v>
          </cell>
          <cell r="BD276">
            <v>0</v>
          </cell>
        </row>
        <row r="277">
          <cell r="A277" t="str">
            <v>M-17</v>
          </cell>
          <cell r="C277" t="str">
            <v>H Connection of PVC pipe 100mm</v>
          </cell>
          <cell r="D277" t="str">
            <v>H Connection of PVC pipe 100mm</v>
          </cell>
          <cell r="E277" t="str">
            <v>Nos.</v>
          </cell>
          <cell r="F277">
            <v>230</v>
          </cell>
          <cell r="G277">
            <v>11.5</v>
          </cell>
          <cell r="H277">
            <v>2645</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11.5</v>
          </cell>
          <cell r="AX277">
            <v>2645</v>
          </cell>
          <cell r="BD277">
            <v>0</v>
          </cell>
        </row>
        <row r="278">
          <cell r="A278" t="str">
            <v>M-18</v>
          </cell>
          <cell r="C278" t="str">
            <v>Stainless Steel Sink</v>
          </cell>
          <cell r="D278" t="str">
            <v>Stainless Steel Sink</v>
          </cell>
          <cell r="E278" t="str">
            <v>Nos.</v>
          </cell>
          <cell r="F278">
            <v>969.45</v>
          </cell>
          <cell r="G278">
            <v>2</v>
          </cell>
          <cell r="H278">
            <v>1938.9</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2</v>
          </cell>
          <cell r="Z278">
            <v>1938.9</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BD278">
            <v>0</v>
          </cell>
        </row>
        <row r="279">
          <cell r="A279" t="str">
            <v>M-21</v>
          </cell>
          <cell r="C279" t="str">
            <v>Formwork for Ferro-Cement</v>
          </cell>
          <cell r="D279" t="str">
            <v>Formwork for Ferro-Cement</v>
          </cell>
          <cell r="E279" t="str">
            <v>sqm</v>
          </cell>
          <cell r="F279">
            <v>121.40084974372807</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BD279">
            <v>0</v>
          </cell>
        </row>
        <row r="280">
          <cell r="A280" t="str">
            <v>M-22</v>
          </cell>
          <cell r="C280" t="str">
            <v>Steel bar binding for Ferro-Cement work</v>
          </cell>
          <cell r="D280" t="str">
            <v>Steel bar binding for Ferro-Cement work</v>
          </cell>
          <cell r="E280" t="str">
            <v>sqm</v>
          </cell>
          <cell r="F280">
            <v>359.5790459541663</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BD280">
            <v>0</v>
          </cell>
        </row>
        <row r="281">
          <cell r="A281" t="str">
            <v>M-23</v>
          </cell>
          <cell r="C281" t="str">
            <v>600 mm circular metal manhole cover for Ferro-Cement tank as per standard details</v>
          </cell>
          <cell r="D281" t="str">
            <v xml:space="preserve">600 mm circular metal manhole </v>
          </cell>
          <cell r="E281" t="str">
            <v>no</v>
          </cell>
          <cell r="F281">
            <v>1500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BD281">
            <v>0</v>
          </cell>
        </row>
        <row r="282">
          <cell r="A282" t="str">
            <v>M-101</v>
          </cell>
          <cell r="C282" t="str">
            <v>MS Gate for Flushing</v>
          </cell>
          <cell r="D282" t="str">
            <v>MS Gate for Flushing</v>
          </cell>
          <cell r="E282" t="str">
            <v>Job</v>
          </cell>
          <cell r="F282">
            <v>100000</v>
          </cell>
          <cell r="G282">
            <v>1</v>
          </cell>
          <cell r="H282">
            <v>100000</v>
          </cell>
          <cell r="I282">
            <v>0</v>
          </cell>
          <cell r="J282">
            <v>0</v>
          </cell>
          <cell r="K282">
            <v>1</v>
          </cell>
          <cell r="L282">
            <v>100000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BD282">
            <v>0</v>
          </cell>
        </row>
        <row r="283">
          <cell r="A283" t="str">
            <v>M-102</v>
          </cell>
          <cell r="C283" t="str">
            <v>MS Plate for Trash rack</v>
          </cell>
          <cell r="D283" t="str">
            <v>MS Plate for Trash rack</v>
          </cell>
          <cell r="E283" t="str">
            <v>Job</v>
          </cell>
          <cell r="F283">
            <v>15000</v>
          </cell>
          <cell r="G283">
            <v>1</v>
          </cell>
          <cell r="H283">
            <v>15000</v>
          </cell>
          <cell r="I283">
            <v>0</v>
          </cell>
          <cell r="J283">
            <v>0</v>
          </cell>
          <cell r="K283">
            <v>1</v>
          </cell>
          <cell r="L283">
            <v>15000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BD283">
            <v>0</v>
          </cell>
        </row>
        <row r="284">
          <cell r="A284" t="str">
            <v>M-103</v>
          </cell>
          <cell r="C284" t="str">
            <v>Stop log structure</v>
          </cell>
          <cell r="D284" t="str">
            <v>Stop log structure</v>
          </cell>
          <cell r="E284" t="str">
            <v>Job</v>
          </cell>
          <cell r="F284">
            <v>5000</v>
          </cell>
          <cell r="G284">
            <v>1</v>
          </cell>
          <cell r="H284">
            <v>5000</v>
          </cell>
          <cell r="I284">
            <v>0</v>
          </cell>
          <cell r="J284">
            <v>0</v>
          </cell>
          <cell r="K284">
            <v>1</v>
          </cell>
          <cell r="L284">
            <v>5000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BD284">
            <v>0</v>
          </cell>
        </row>
        <row r="285">
          <cell r="A285" t="str">
            <v>M-104</v>
          </cell>
          <cell r="C285" t="str">
            <v>Dewatering Cost</v>
          </cell>
          <cell r="D285" t="str">
            <v>Dewatering Cost</v>
          </cell>
          <cell r="E285" t="str">
            <v>Job</v>
          </cell>
          <cell r="F285">
            <v>100000</v>
          </cell>
          <cell r="G285">
            <v>1</v>
          </cell>
          <cell r="H285">
            <v>100000</v>
          </cell>
          <cell r="I285">
            <v>0</v>
          </cell>
          <cell r="J285">
            <v>0</v>
          </cell>
          <cell r="K285">
            <v>1</v>
          </cell>
          <cell r="L285">
            <v>100000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BD285">
            <v>0</v>
          </cell>
        </row>
        <row r="286">
          <cell r="A286" t="str">
            <v>M-105</v>
          </cell>
          <cell r="C286" t="str">
            <v xml:space="preserve">Railing Work with 50mm GI Post @ 1600 c/c and 2 horizontal 40mm GI Pipe  </v>
          </cell>
          <cell r="D286" t="str">
            <v xml:space="preserve">Railing Work with 50mm GI Post @ 1600 c/c and 2 horizontal 40mm GI Pipe  </v>
          </cell>
          <cell r="E286" t="str">
            <v>rm</v>
          </cell>
          <cell r="F286">
            <v>1000</v>
          </cell>
          <cell r="G286">
            <v>191.78</v>
          </cell>
          <cell r="H286">
            <v>191780</v>
          </cell>
          <cell r="I286">
            <v>0</v>
          </cell>
          <cell r="J286">
            <v>0</v>
          </cell>
          <cell r="K286">
            <v>0</v>
          </cell>
          <cell r="L286">
            <v>0</v>
          </cell>
          <cell r="M286">
            <v>21.58</v>
          </cell>
          <cell r="N286">
            <v>21580</v>
          </cell>
          <cell r="O286">
            <v>48.6</v>
          </cell>
          <cell r="P286">
            <v>48600</v>
          </cell>
          <cell r="Q286">
            <v>48.6</v>
          </cell>
          <cell r="R286">
            <v>48600</v>
          </cell>
          <cell r="S286">
            <v>48.6</v>
          </cell>
          <cell r="T286">
            <v>48600</v>
          </cell>
          <cell r="U286">
            <v>73</v>
          </cell>
          <cell r="V286">
            <v>73000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BD286">
            <v>170.2</v>
          </cell>
        </row>
        <row r="287">
          <cell r="A287" t="str">
            <v>M-106</v>
          </cell>
          <cell r="C287" t="str">
            <v>Paddle Wheel set</v>
          </cell>
          <cell r="D287" t="str">
            <v>Paddle Wheel set</v>
          </cell>
          <cell r="E287" t="str">
            <v>No</v>
          </cell>
          <cell r="F287">
            <v>10000</v>
          </cell>
          <cell r="G287">
            <v>0</v>
          </cell>
          <cell r="H287">
            <v>0</v>
          </cell>
          <cell r="I287">
            <v>0</v>
          </cell>
          <cell r="J287">
            <v>0</v>
          </cell>
          <cell r="K287">
            <v>0</v>
          </cell>
          <cell r="L287">
            <v>0</v>
          </cell>
          <cell r="M287">
            <v>0</v>
          </cell>
          <cell r="N287">
            <v>0</v>
          </cell>
          <cell r="O287">
            <v>2</v>
          </cell>
          <cell r="P287">
            <v>20000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BD287">
            <v>0</v>
          </cell>
        </row>
        <row r="288">
          <cell r="A288" t="str">
            <v>M-107</v>
          </cell>
          <cell r="C288" t="str">
            <v>Electric Motor for Flash Mixer</v>
          </cell>
          <cell r="D288" t="str">
            <v>Electric Motor for Flash Mixer</v>
          </cell>
          <cell r="E288" t="str">
            <v>No</v>
          </cell>
          <cell r="F288">
            <v>8000</v>
          </cell>
          <cell r="G288">
            <v>0</v>
          </cell>
          <cell r="H288">
            <v>0</v>
          </cell>
          <cell r="I288">
            <v>0</v>
          </cell>
          <cell r="J288">
            <v>0</v>
          </cell>
          <cell r="K288">
            <v>0</v>
          </cell>
          <cell r="L288">
            <v>0</v>
          </cell>
          <cell r="M288">
            <v>0</v>
          </cell>
          <cell r="N288">
            <v>0</v>
          </cell>
          <cell r="O288">
            <v>2</v>
          </cell>
          <cell r="P288">
            <v>16000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BD288">
            <v>0</v>
          </cell>
        </row>
        <row r="289">
          <cell r="A289" t="str">
            <v>M-108</v>
          </cell>
          <cell r="B289" t="str">
            <v>20-40mm river gravel filter filling work</v>
          </cell>
          <cell r="C289" t="str">
            <v>20-40mm river gravel filter filling work</v>
          </cell>
          <cell r="D289" t="str">
            <v>20-40mm river gravel filter filling work</v>
          </cell>
          <cell r="E289" t="str">
            <v>Cum</v>
          </cell>
          <cell r="F289">
            <v>2000</v>
          </cell>
          <cell r="G289">
            <v>393.75</v>
          </cell>
          <cell r="H289">
            <v>787500</v>
          </cell>
          <cell r="I289">
            <v>0</v>
          </cell>
          <cell r="J289">
            <v>0</v>
          </cell>
          <cell r="K289">
            <v>0</v>
          </cell>
          <cell r="L289">
            <v>0</v>
          </cell>
          <cell r="M289">
            <v>0</v>
          </cell>
          <cell r="N289">
            <v>0</v>
          </cell>
          <cell r="O289">
            <v>0</v>
          </cell>
          <cell r="P289">
            <v>0</v>
          </cell>
          <cell r="Q289">
            <v>0</v>
          </cell>
          <cell r="R289">
            <v>0</v>
          </cell>
          <cell r="S289">
            <v>0</v>
          </cell>
          <cell r="T289">
            <v>0</v>
          </cell>
          <cell r="U289">
            <v>393.75</v>
          </cell>
          <cell r="V289">
            <v>787500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BD289">
            <v>393.75</v>
          </cell>
        </row>
        <row r="290">
          <cell r="A290" t="str">
            <v>M-109</v>
          </cell>
          <cell r="B290" t="str">
            <v>10-20mm river gravel filter filling work</v>
          </cell>
          <cell r="C290" t="str">
            <v>10-20mm river gravel filter filling work</v>
          </cell>
          <cell r="D290" t="str">
            <v>10-20mm river gravel filter filling work</v>
          </cell>
          <cell r="E290" t="str">
            <v>Cum</v>
          </cell>
          <cell r="F290">
            <v>2500</v>
          </cell>
          <cell r="G290">
            <v>236.25</v>
          </cell>
          <cell r="H290">
            <v>590625</v>
          </cell>
          <cell r="I290">
            <v>0</v>
          </cell>
          <cell r="J290">
            <v>0</v>
          </cell>
          <cell r="K290">
            <v>0</v>
          </cell>
          <cell r="L290">
            <v>0</v>
          </cell>
          <cell r="M290">
            <v>0</v>
          </cell>
          <cell r="N290">
            <v>0</v>
          </cell>
          <cell r="O290">
            <v>0</v>
          </cell>
          <cell r="P290">
            <v>0</v>
          </cell>
          <cell r="Q290">
            <v>0</v>
          </cell>
          <cell r="R290">
            <v>0</v>
          </cell>
          <cell r="S290">
            <v>0</v>
          </cell>
          <cell r="T290">
            <v>0</v>
          </cell>
          <cell r="U290">
            <v>236.25</v>
          </cell>
          <cell r="V290">
            <v>590625</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BD290">
            <v>236.25</v>
          </cell>
        </row>
        <row r="291">
          <cell r="A291" t="str">
            <v>M-110</v>
          </cell>
          <cell r="B291" t="str">
            <v>4-10mm river gravel filter filling work</v>
          </cell>
          <cell r="C291" t="str">
            <v>4-10mm river gravel filter filling work</v>
          </cell>
          <cell r="D291" t="str">
            <v>4-10mm river gravel filter filling work</v>
          </cell>
          <cell r="E291" t="str">
            <v>Cum</v>
          </cell>
          <cell r="F291">
            <v>3000</v>
          </cell>
          <cell r="G291">
            <v>157.5</v>
          </cell>
          <cell r="H291">
            <v>472500</v>
          </cell>
          <cell r="I291">
            <v>0</v>
          </cell>
          <cell r="J291">
            <v>0</v>
          </cell>
          <cell r="K291">
            <v>0</v>
          </cell>
          <cell r="L291">
            <v>0</v>
          </cell>
          <cell r="M291">
            <v>0</v>
          </cell>
          <cell r="N291">
            <v>0</v>
          </cell>
          <cell r="O291">
            <v>0</v>
          </cell>
          <cell r="P291">
            <v>0</v>
          </cell>
          <cell r="Q291">
            <v>0</v>
          </cell>
          <cell r="R291">
            <v>0</v>
          </cell>
          <cell r="S291">
            <v>0</v>
          </cell>
          <cell r="T291">
            <v>0</v>
          </cell>
          <cell r="U291">
            <v>157.5</v>
          </cell>
          <cell r="V291">
            <v>472500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BD291">
            <v>157.5</v>
          </cell>
        </row>
        <row r="292">
          <cell r="A292" t="str">
            <v>M-111</v>
          </cell>
          <cell r="B292" t="str">
            <v>MS U-Notch</v>
          </cell>
          <cell r="C292" t="str">
            <v>MS U-Notch</v>
          </cell>
          <cell r="D292" t="str">
            <v>MS U-Notch</v>
          </cell>
          <cell r="E292" t="str">
            <v>Job</v>
          </cell>
          <cell r="F292">
            <v>100000</v>
          </cell>
          <cell r="G292">
            <v>1</v>
          </cell>
          <cell r="H292">
            <v>100000</v>
          </cell>
          <cell r="I292">
            <v>0</v>
          </cell>
          <cell r="J292">
            <v>0</v>
          </cell>
          <cell r="K292">
            <v>0</v>
          </cell>
          <cell r="L292">
            <v>0</v>
          </cell>
          <cell r="M292">
            <v>0</v>
          </cell>
          <cell r="N292">
            <v>0</v>
          </cell>
          <cell r="O292">
            <v>0</v>
          </cell>
          <cell r="P292">
            <v>0</v>
          </cell>
          <cell r="Q292">
            <v>0</v>
          </cell>
          <cell r="R292">
            <v>0</v>
          </cell>
          <cell r="S292">
            <v>0</v>
          </cell>
          <cell r="T292">
            <v>0</v>
          </cell>
          <cell r="U292">
            <v>1</v>
          </cell>
          <cell r="V292">
            <v>100000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BD292">
            <v>1</v>
          </cell>
        </row>
        <row r="293">
          <cell r="A293" t="str">
            <v>M-112</v>
          </cell>
          <cell r="B293" t="str">
            <v>Barbed Wire</v>
          </cell>
          <cell r="C293" t="str">
            <v>Barbed Wire</v>
          </cell>
          <cell r="D293" t="str">
            <v>Barbed Wire</v>
          </cell>
          <cell r="E293" t="str">
            <v>Kg.</v>
          </cell>
          <cell r="F293">
            <v>65</v>
          </cell>
          <cell r="G293">
            <v>1481.6</v>
          </cell>
          <cell r="H293">
            <v>96304</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524.79999999999995</v>
          </cell>
          <cell r="X293">
            <v>34112</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956.8</v>
          </cell>
          <cell r="AT293">
            <v>62192</v>
          </cell>
          <cell r="AU293">
            <v>0</v>
          </cell>
          <cell r="AV293">
            <v>0</v>
          </cell>
          <cell r="AW293">
            <v>0</v>
          </cell>
          <cell r="AX293">
            <v>0</v>
          </cell>
          <cell r="BD293">
            <v>524.79999999999995</v>
          </cell>
        </row>
        <row r="294">
          <cell r="A294" t="str">
            <v>M-113</v>
          </cell>
          <cell r="C294" t="str">
            <v>Truss Anchoring Work for pipeline in hard rock</v>
          </cell>
          <cell r="D294" t="str">
            <v>Truss Anchoring Work for pipeline in hard rock</v>
          </cell>
          <cell r="E294" t="str">
            <v>rm</v>
          </cell>
          <cell r="F294">
            <v>3238.3428990560419</v>
          </cell>
          <cell r="G294">
            <v>700</v>
          </cell>
          <cell r="H294">
            <v>2266840.0293392292</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700</v>
          </cell>
          <cell r="AD294">
            <v>2266840.0293392292</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BD294">
            <v>0</v>
          </cell>
        </row>
        <row r="295">
          <cell r="A295" t="str">
            <v>M-114</v>
          </cell>
          <cell r="C295" t="str">
            <v>Staging work for anchoring using MS pipe and wooden plateform</v>
          </cell>
          <cell r="D295" t="str">
            <v>Staging work for anchoring using MS pipe and wooden plateform</v>
          </cell>
          <cell r="E295" t="str">
            <v>Rm</v>
          </cell>
          <cell r="F295">
            <v>750</v>
          </cell>
          <cell r="G295">
            <v>700</v>
          </cell>
          <cell r="H295">
            <v>525000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700</v>
          </cell>
          <cell r="AD295">
            <v>525000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BD295">
            <v>0</v>
          </cell>
        </row>
        <row r="296">
          <cell r="A296" t="str">
            <v>M-115</v>
          </cell>
          <cell r="C296" t="str">
            <v>Brass Plate</v>
          </cell>
          <cell r="D296" t="str">
            <v>Brass Plate</v>
          </cell>
          <cell r="E296" t="str">
            <v>No</v>
          </cell>
          <cell r="F296">
            <v>100</v>
          </cell>
          <cell r="G296">
            <v>147</v>
          </cell>
          <cell r="H296">
            <v>14700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76</v>
          </cell>
          <cell r="AD296">
            <v>7600</v>
          </cell>
          <cell r="AE296">
            <v>0</v>
          </cell>
          <cell r="AF296">
            <v>0</v>
          </cell>
          <cell r="AG296">
            <v>0</v>
          </cell>
          <cell r="AH296">
            <v>0</v>
          </cell>
          <cell r="AI296">
            <v>0</v>
          </cell>
          <cell r="AJ296">
            <v>0</v>
          </cell>
          <cell r="AK296">
            <v>0</v>
          </cell>
          <cell r="AL296">
            <v>0</v>
          </cell>
          <cell r="AM296">
            <v>0</v>
          </cell>
          <cell r="AN296">
            <v>0</v>
          </cell>
          <cell r="AO296">
            <v>20</v>
          </cell>
          <cell r="AP296">
            <v>2000</v>
          </cell>
          <cell r="AQ296">
            <v>51</v>
          </cell>
          <cell r="AR296">
            <v>5100</v>
          </cell>
          <cell r="AS296">
            <v>0</v>
          </cell>
          <cell r="AT296">
            <v>0</v>
          </cell>
          <cell r="AU296">
            <v>0</v>
          </cell>
          <cell r="AV296">
            <v>0</v>
          </cell>
          <cell r="AW296">
            <v>0</v>
          </cell>
          <cell r="AX296">
            <v>0</v>
          </cell>
          <cell r="BD296">
            <v>0</v>
          </cell>
        </row>
        <row r="297">
          <cell r="A297" t="str">
            <v>M-116</v>
          </cell>
          <cell r="C297" t="str">
            <v>Valve Box</v>
          </cell>
          <cell r="D297" t="str">
            <v>Valve Box</v>
          </cell>
          <cell r="E297" t="str">
            <v>No</v>
          </cell>
          <cell r="F297">
            <v>2500</v>
          </cell>
          <cell r="G297">
            <v>104</v>
          </cell>
          <cell r="H297">
            <v>260000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104</v>
          </cell>
          <cell r="AL297">
            <v>260000</v>
          </cell>
          <cell r="AM297">
            <v>0</v>
          </cell>
          <cell r="AN297">
            <v>0</v>
          </cell>
          <cell r="AO297">
            <v>0</v>
          </cell>
          <cell r="AP297">
            <v>0</v>
          </cell>
          <cell r="AQ297">
            <v>0</v>
          </cell>
          <cell r="AR297">
            <v>0</v>
          </cell>
          <cell r="AS297">
            <v>0</v>
          </cell>
          <cell r="AT297">
            <v>0</v>
          </cell>
          <cell r="AU297">
            <v>0</v>
          </cell>
          <cell r="AV297">
            <v>0</v>
          </cell>
          <cell r="AW297">
            <v>0</v>
          </cell>
          <cell r="AX297">
            <v>0</v>
          </cell>
          <cell r="BD297">
            <v>0</v>
          </cell>
        </row>
        <row r="298">
          <cell r="A298" t="str">
            <v>M-117</v>
          </cell>
          <cell r="C298" t="str">
            <v>Fire Hydrant</v>
          </cell>
          <cell r="D298" t="str">
            <v>Fire Hydrant</v>
          </cell>
          <cell r="E298" t="str">
            <v>No</v>
          </cell>
          <cell r="F298">
            <v>15000</v>
          </cell>
          <cell r="G298">
            <v>16</v>
          </cell>
          <cell r="H298">
            <v>240000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2</v>
          </cell>
          <cell r="AN298">
            <v>30000</v>
          </cell>
          <cell r="AO298">
            <v>4</v>
          </cell>
          <cell r="AP298">
            <v>60000</v>
          </cell>
          <cell r="AQ298">
            <v>6</v>
          </cell>
          <cell r="AR298">
            <v>90000</v>
          </cell>
          <cell r="AS298">
            <v>0</v>
          </cell>
          <cell r="AT298">
            <v>0</v>
          </cell>
          <cell r="AU298">
            <v>0</v>
          </cell>
          <cell r="AV298">
            <v>0</v>
          </cell>
          <cell r="AW298">
            <v>0</v>
          </cell>
          <cell r="AX298">
            <v>0</v>
          </cell>
          <cell r="BA298">
            <v>4</v>
          </cell>
          <cell r="BB298">
            <v>60000</v>
          </cell>
          <cell r="BD298">
            <v>0</v>
          </cell>
        </row>
        <row r="299">
          <cell r="A299" t="str">
            <v>M-118</v>
          </cell>
          <cell r="C299" t="str">
            <v>CI Manhole</v>
          </cell>
          <cell r="D299" t="str">
            <v>CI Manhole</v>
          </cell>
          <cell r="E299" t="str">
            <v>No</v>
          </cell>
          <cell r="F299">
            <v>8000</v>
          </cell>
          <cell r="G299">
            <v>12</v>
          </cell>
          <cell r="H299">
            <v>96000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12</v>
          </cell>
          <cell r="AT299">
            <v>96000</v>
          </cell>
          <cell r="AU299">
            <v>0</v>
          </cell>
          <cell r="AV299">
            <v>0</v>
          </cell>
          <cell r="AW299">
            <v>0</v>
          </cell>
          <cell r="AX299">
            <v>0</v>
          </cell>
          <cell r="BD299">
            <v>0</v>
          </cell>
        </row>
        <row r="300">
          <cell r="A300" t="str">
            <v>E-1</v>
          </cell>
          <cell r="C300" t="str">
            <v>Supply, installation and commissioning  of Main Distribution Board(MDB) wall mounting concealed type, dust and vermin proofmade of 16 SWG mildsteel sheet cubical with double covercovering the MCB with the locking arrangement as perdrawing and specificatio</v>
          </cell>
          <cell r="D300" t="str">
            <v>Supply, installation and commissioning  of Main Distribution Board(MDB) wall mounting concealed type, dust and vermin proofmade of 16 SWG mildsteel sheet cubical with double covercovering the MCB with the locking arrangement as perdrawing and specificatio</v>
          </cell>
          <cell r="E300" t="str">
            <v>No</v>
          </cell>
          <cell r="F300">
            <v>3936</v>
          </cell>
          <cell r="G300">
            <v>1</v>
          </cell>
          <cell r="H300">
            <v>3936</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1</v>
          </cell>
          <cell r="Z300">
            <v>3936</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BD300">
            <v>0</v>
          </cell>
        </row>
        <row r="301">
          <cell r="A301" t="str">
            <v>E-2</v>
          </cell>
          <cell r="C301" t="str">
            <v>Supply and installation of light point wiring from DB tovarious points with2 nos of 3/22 PVC insulated copper wirethrough 20 mm internal dia HDPEconduit concealed via junction box as per drawing and specificationincluding the cost of switch and metal box</v>
          </cell>
          <cell r="D301" t="str">
            <v>Supply and installation of light point wiring from DB tovarious points with2 nos of 3/22 PVC insulated copper wirethrough 20 mm internal dia HDPEconduit concealed via junction box as per drawing and specificationincluding the cost of switch and metal box</v>
          </cell>
          <cell r="E301" t="str">
            <v>No</v>
          </cell>
          <cell r="F301">
            <v>426</v>
          </cell>
          <cell r="G301">
            <v>25</v>
          </cell>
          <cell r="H301">
            <v>10650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17</v>
          </cell>
          <cell r="Z301">
            <v>7242</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8</v>
          </cell>
          <cell r="AX301">
            <v>3408</v>
          </cell>
          <cell r="BD301">
            <v>0</v>
          </cell>
        </row>
        <row r="302">
          <cell r="A302" t="str">
            <v>E-3</v>
          </cell>
          <cell r="C302" t="str">
            <v>Supply and installation of  3 pin (15 A) socket point wiringwith2 nos of7/22 + 1no of 1/18 pvc insulated copper wiresthrough 20 mm internal diaHDPE conduit concealed from SDB to various points as per drawing andspecification including the cost of Switch s</v>
          </cell>
          <cell r="D302" t="str">
            <v>Supply and installation of  3 pin (15 A) socket point wiringwith2 nos of7/22 + 1no of 1/18 pvc insulated copper wiresthrough 20 mm internal diaHDPE conduit concealed from SDB to various points as per drawing andspecification including the cost of Switch s</v>
          </cell>
          <cell r="E302" t="str">
            <v>No</v>
          </cell>
          <cell r="F302">
            <v>610</v>
          </cell>
          <cell r="G302">
            <v>9</v>
          </cell>
          <cell r="H302">
            <v>5490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7</v>
          </cell>
          <cell r="Z302">
            <v>4270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2</v>
          </cell>
          <cell r="AX302">
            <v>1220</v>
          </cell>
          <cell r="BD302">
            <v>0</v>
          </cell>
        </row>
        <row r="303">
          <cell r="A303">
            <v>4</v>
          </cell>
          <cell r="C303" t="str">
            <v>Supply and installation of  2 pin ( 5 A)socket point wiring with2 nos of3/20 pvc insulated copper wires through 20 mminternal dia HDPE conduitconcealed from SDB to variouspoints as per drawing and specification including the cost of Switch socket and meta</v>
          </cell>
          <cell r="D303" t="str">
            <v>Supply and installation of  2 pin ( 5 A)socket point wiring with2 nos of3/20 pvc insulated copper wires through 20 mminternal dia HDPE conduitconcealed from SDB to variouspoints as per drawing and specification including the cost of Switch socket and meta</v>
          </cell>
          <cell r="E303" t="str">
            <v>No</v>
          </cell>
          <cell r="F303">
            <v>476</v>
          </cell>
          <cell r="G303">
            <v>2</v>
          </cell>
          <cell r="H303">
            <v>952</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2</v>
          </cell>
          <cell r="Z303">
            <v>952</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BD303">
            <v>0</v>
          </cell>
        </row>
        <row r="304">
          <cell r="A304" t="str">
            <v>E-4</v>
          </cell>
          <cell r="C304" t="str">
            <v>Supply and installation of 9'' sweep  exhaust fan as per drawing andspecification including GI sheet boxing.</v>
          </cell>
          <cell r="D304" t="str">
            <v>Supply and installation of 9'' sweep  exhaust fan as per drawing andspecification including GI sheet boxing.</v>
          </cell>
          <cell r="E304" t="str">
            <v>No</v>
          </cell>
          <cell r="F304">
            <v>2447</v>
          </cell>
          <cell r="G304">
            <v>6</v>
          </cell>
          <cell r="H304">
            <v>14682</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2</v>
          </cell>
          <cell r="Z304">
            <v>4894</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4</v>
          </cell>
          <cell r="AX304">
            <v>9788</v>
          </cell>
          <cell r="BD304">
            <v>0</v>
          </cell>
        </row>
        <row r="305">
          <cell r="A305" t="str">
            <v>E-5</v>
          </cell>
          <cell r="C305" t="str">
            <v>Supply and installation of 42'' sweep  ceiling fan as per drawing andspecification including GI sheet boxing.</v>
          </cell>
          <cell r="D305" t="str">
            <v>Supply and installation of 42'' sweep  ceiling fan as per drawing andspecification including GI sheet boxing.</v>
          </cell>
          <cell r="E305" t="str">
            <v>No</v>
          </cell>
          <cell r="F305">
            <v>2447</v>
          </cell>
          <cell r="G305">
            <v>6</v>
          </cell>
          <cell r="H305">
            <v>14682</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2</v>
          </cell>
          <cell r="Z305">
            <v>4894</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4</v>
          </cell>
          <cell r="AX305">
            <v>9788</v>
          </cell>
          <cell r="BD305">
            <v>0</v>
          </cell>
        </row>
        <row r="306">
          <cell r="A306" t="str">
            <v>E-6</v>
          </cell>
          <cell r="C306" t="str">
            <v>Supply and installation of earth electrode made of 30cm x 30cm x 3mmcopper plate including 8 SWG bare copper wireconnection to DB's.</v>
          </cell>
          <cell r="D306" t="str">
            <v>Supply and installation of earth electrode made of 30cm x 30cm x 3mmcopper plate including 8 SWG bare copper wireconnection to DB's.</v>
          </cell>
          <cell r="E306" t="str">
            <v>Set</v>
          </cell>
          <cell r="F306">
            <v>6758</v>
          </cell>
          <cell r="G306">
            <v>2</v>
          </cell>
          <cell r="H306">
            <v>13516</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1</v>
          </cell>
          <cell r="Z306">
            <v>6758</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1</v>
          </cell>
          <cell r="AX306">
            <v>6758</v>
          </cell>
          <cell r="BD306">
            <v>0</v>
          </cell>
        </row>
        <row r="307">
          <cell r="A307" t="str">
            <v>E-7</v>
          </cell>
          <cell r="C307" t="str">
            <v>Chieseling, laying conduits cables the main line distribution from MDB toFloor DB,s with 2 x 7/16 size cable in 20 mm HDPE consduit.</v>
          </cell>
          <cell r="D307" t="str">
            <v>Chieseling, laying conduits cables the main line distribution from MDB toFloor DB,s with 2 x 7/16 size cable in 20 mm HDPE consduit.</v>
          </cell>
          <cell r="E307" t="str">
            <v>Job</v>
          </cell>
          <cell r="F307">
            <v>149</v>
          </cell>
          <cell r="G307">
            <v>13</v>
          </cell>
          <cell r="H307">
            <v>1937</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7</v>
          </cell>
          <cell r="Z307">
            <v>1043</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6</v>
          </cell>
          <cell r="AX307">
            <v>894</v>
          </cell>
          <cell r="BD307">
            <v>0</v>
          </cell>
        </row>
        <row r="308">
          <cell r="A308" t="str">
            <v>F-1</v>
          </cell>
          <cell r="C308" t="str">
            <v>Made of 25x38mm MS angle and 3x18mm MS Strip with metal polish all complete</v>
          </cell>
          <cell r="D308" t="str">
            <v>Made of 25x38mm MS angle and 3x18mm MS Strip with metal polish all complete</v>
          </cell>
          <cell r="E308" t="str">
            <v>no</v>
          </cell>
          <cell r="F308">
            <v>3000</v>
          </cell>
          <cell r="G308">
            <v>1</v>
          </cell>
          <cell r="H308">
            <v>3000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1</v>
          </cell>
          <cell r="Z308">
            <v>3000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BD308">
            <v>0</v>
          </cell>
        </row>
        <row r="309">
          <cell r="A309" t="str">
            <v>F-2</v>
          </cell>
          <cell r="C309" t="str">
            <v>Made of 25x38mm MS angle and 3x18mm MS Strip with metal polish all complete</v>
          </cell>
          <cell r="D309" t="str">
            <v>Made of 25x38mm MS angle and 3x18mm MS Strip with metal polish all complete</v>
          </cell>
          <cell r="E309" t="str">
            <v>no</v>
          </cell>
          <cell r="F309">
            <v>3000</v>
          </cell>
          <cell r="G309">
            <v>3</v>
          </cell>
          <cell r="H309">
            <v>9000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3</v>
          </cell>
          <cell r="Z309">
            <v>9000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BD309">
            <v>0</v>
          </cell>
        </row>
        <row r="310">
          <cell r="A310" t="str">
            <v>F-3</v>
          </cell>
          <cell r="C310" t="str">
            <v>Made of sisam wood of 25x38mm section, dunlop at seat and back rest with rexin cover, having hand rest, 3 coats chapra polish all complete</v>
          </cell>
          <cell r="D310" t="str">
            <v>Made of sisam wood of 25x38mm section, dunlop at seat and back rest with rexin cover, having hand rest, 3 coats chapra polish all complete</v>
          </cell>
          <cell r="E310" t="str">
            <v>no</v>
          </cell>
          <cell r="F310">
            <v>1800</v>
          </cell>
          <cell r="G310">
            <v>2</v>
          </cell>
          <cell r="H310">
            <v>3600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2</v>
          </cell>
          <cell r="Z310">
            <v>3600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BD310">
            <v>0</v>
          </cell>
        </row>
        <row r="311">
          <cell r="A311" t="str">
            <v>F-4</v>
          </cell>
          <cell r="C311" t="str">
            <v>MS cupboard made of 20 gauge MS Sheet for Clothes Store : Godrej or Equivalent</v>
          </cell>
          <cell r="D311" t="str">
            <v>MS cupboard made of 20 gauge MS Sheet for Clothes Store : Godrej or Equivalent</v>
          </cell>
          <cell r="E311" t="str">
            <v>no</v>
          </cell>
          <cell r="F311">
            <v>9000</v>
          </cell>
          <cell r="G311">
            <v>1</v>
          </cell>
          <cell r="H311">
            <v>9000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1</v>
          </cell>
          <cell r="Z311">
            <v>9000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BD311">
            <v>0</v>
          </cell>
        </row>
        <row r="312">
          <cell r="A312" t="str">
            <v>F-5</v>
          </cell>
          <cell r="C312" t="str">
            <v>Single Bed made of 50x75 salwood section</v>
          </cell>
          <cell r="D312" t="str">
            <v>Single Bed made of 50x75 salwood section</v>
          </cell>
          <cell r="E312" t="str">
            <v>no</v>
          </cell>
          <cell r="F312">
            <v>4500</v>
          </cell>
          <cell r="G312">
            <v>4</v>
          </cell>
          <cell r="H312">
            <v>18000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4</v>
          </cell>
          <cell r="Z312">
            <v>18000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BD312">
            <v>0</v>
          </cell>
        </row>
        <row r="313">
          <cell r="A313" t="str">
            <v>Lab-1</v>
          </cell>
          <cell r="C313" t="str">
            <v>Laboratory Equipment</v>
          </cell>
          <cell r="D313" t="str">
            <v>Laboratory Equipment</v>
          </cell>
          <cell r="E313" t="str">
            <v>Set</v>
          </cell>
          <cell r="F313">
            <v>318505</v>
          </cell>
          <cell r="G313">
            <v>1</v>
          </cell>
          <cell r="H313">
            <v>318505</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1</v>
          </cell>
          <cell r="Z313">
            <v>318505</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BD313">
            <v>0</v>
          </cell>
        </row>
        <row r="314">
          <cell r="A314" t="str">
            <v>Lab-2</v>
          </cell>
          <cell r="C314" t="str">
            <v>Glassware</v>
          </cell>
          <cell r="D314" t="str">
            <v>Glassware</v>
          </cell>
          <cell r="E314" t="str">
            <v>Set</v>
          </cell>
          <cell r="F314">
            <v>110000</v>
          </cell>
          <cell r="G314">
            <v>1</v>
          </cell>
          <cell r="H314">
            <v>110000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1</v>
          </cell>
          <cell r="Z314">
            <v>110000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BD314">
            <v>0</v>
          </cell>
        </row>
        <row r="315">
          <cell r="A315" t="str">
            <v>Lab-3</v>
          </cell>
          <cell r="C315" t="str">
            <v>Chemicals and Reagents</v>
          </cell>
          <cell r="D315" t="str">
            <v>Chemicals and Reagents</v>
          </cell>
          <cell r="E315" t="str">
            <v>Set</v>
          </cell>
          <cell r="F315">
            <v>44000</v>
          </cell>
          <cell r="G315">
            <v>1</v>
          </cell>
          <cell r="H315">
            <v>44000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1</v>
          </cell>
          <cell r="Z315">
            <v>44000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BD315">
            <v>0</v>
          </cell>
        </row>
        <row r="316">
          <cell r="A316" t="str">
            <v>PS-1</v>
          </cell>
          <cell r="C316" t="str">
            <v>Provisional Sum for unforseen works e.g. Road crossing, change of electrical poles etc.</v>
          </cell>
          <cell r="D316" t="str">
            <v>Provisional Sum for unforseen works e.g. Road crossing, change of electrical poles etc.</v>
          </cell>
          <cell r="E316" t="str">
            <v>Job</v>
          </cell>
          <cell r="F316">
            <v>300000</v>
          </cell>
          <cell r="G316">
            <v>2</v>
          </cell>
          <cell r="H316">
            <v>600000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1</v>
          </cell>
          <cell r="AP316">
            <v>300000</v>
          </cell>
          <cell r="AQ316">
            <v>1</v>
          </cell>
          <cell r="AR316">
            <v>300000</v>
          </cell>
          <cell r="AS316">
            <v>0</v>
          </cell>
          <cell r="AT316">
            <v>0</v>
          </cell>
          <cell r="AU316">
            <v>0</v>
          </cell>
          <cell r="AV316">
            <v>0</v>
          </cell>
          <cell r="AW316">
            <v>0</v>
          </cell>
          <cell r="AX316">
            <v>0</v>
          </cell>
          <cell r="BD316">
            <v>0</v>
          </cell>
        </row>
        <row r="317">
          <cell r="A317" t="str">
            <v>LT-trans</v>
          </cell>
          <cell r="C317" t="str">
            <v>Local Transportation and Portering</v>
          </cell>
          <cell r="D317" t="str">
            <v>Local Transportation and Portering</v>
          </cell>
          <cell r="E317" t="str">
            <v>Job</v>
          </cell>
          <cell r="F317">
            <v>1072324.512042453</v>
          </cell>
          <cell r="G317">
            <v>1</v>
          </cell>
          <cell r="H317">
            <v>1072324.512042453</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1</v>
          </cell>
          <cell r="AD317">
            <v>1072324.512042453</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BD317">
            <v>0</v>
          </cell>
        </row>
        <row r="318">
          <cell r="A318" t="str">
            <v>LT-2</v>
          </cell>
          <cell r="C318" t="str">
            <v>Local Transportation and Portering</v>
          </cell>
          <cell r="D318" t="str">
            <v>Local Transportation and Portering</v>
          </cell>
          <cell r="E318" t="str">
            <v>Job</v>
          </cell>
          <cell r="F318">
            <v>29113.704510641102</v>
          </cell>
          <cell r="G318">
            <v>1</v>
          </cell>
          <cell r="H318">
            <v>29113.704510641102</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1</v>
          </cell>
          <cell r="AN318">
            <v>29113.704510641102</v>
          </cell>
          <cell r="AO318">
            <v>0</v>
          </cell>
          <cell r="AP318">
            <v>0</v>
          </cell>
          <cell r="AQ318">
            <v>0</v>
          </cell>
          <cell r="AR318">
            <v>0</v>
          </cell>
          <cell r="AS318">
            <v>0</v>
          </cell>
          <cell r="AT318">
            <v>0</v>
          </cell>
          <cell r="AU318">
            <v>0</v>
          </cell>
          <cell r="AV318">
            <v>0</v>
          </cell>
          <cell r="AW318">
            <v>0</v>
          </cell>
          <cell r="AX318">
            <v>0</v>
          </cell>
          <cell r="BD318">
            <v>0</v>
          </cell>
        </row>
        <row r="319">
          <cell r="A319" t="str">
            <v>LT-8</v>
          </cell>
          <cell r="C319" t="str">
            <v>Local Transportation and Portering</v>
          </cell>
          <cell r="D319" t="str">
            <v>Local Transportation and Portering</v>
          </cell>
          <cell r="E319" t="str">
            <v>Job</v>
          </cell>
          <cell r="F319">
            <v>12068.512618029963</v>
          </cell>
          <cell r="G319">
            <v>1</v>
          </cell>
          <cell r="H319">
            <v>12068.512618029963</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1</v>
          </cell>
          <cell r="AP319">
            <v>12068.512618029963</v>
          </cell>
          <cell r="AQ319">
            <v>0</v>
          </cell>
          <cell r="AR319">
            <v>0</v>
          </cell>
          <cell r="AS319">
            <v>0</v>
          </cell>
          <cell r="AT319">
            <v>0</v>
          </cell>
          <cell r="AU319">
            <v>0</v>
          </cell>
          <cell r="AV319">
            <v>0</v>
          </cell>
          <cell r="AW319">
            <v>0</v>
          </cell>
          <cell r="AX319">
            <v>0</v>
          </cell>
          <cell r="BD319">
            <v>0</v>
          </cell>
        </row>
        <row r="320">
          <cell r="A320" t="str">
            <v>LT-9</v>
          </cell>
          <cell r="C320" t="str">
            <v>Local Transportation and Portering</v>
          </cell>
          <cell r="D320" t="str">
            <v>Local Transportation and Portering</v>
          </cell>
          <cell r="E320" t="str">
            <v>Job</v>
          </cell>
          <cell r="F320">
            <v>71877.805158061848</v>
          </cell>
          <cell r="G320">
            <v>1</v>
          </cell>
          <cell r="H320">
            <v>71877.805158061848</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1</v>
          </cell>
          <cell r="AR320">
            <v>71877.805158061848</v>
          </cell>
          <cell r="AS320">
            <v>0</v>
          </cell>
          <cell r="AT320">
            <v>0</v>
          </cell>
          <cell r="AU320">
            <v>0</v>
          </cell>
          <cell r="AV320">
            <v>0</v>
          </cell>
          <cell r="AW320">
            <v>0</v>
          </cell>
          <cell r="AX320">
            <v>0</v>
          </cell>
          <cell r="BD320">
            <v>0</v>
          </cell>
        </row>
        <row r="321">
          <cell r="A321" t="str">
            <v>SD-9</v>
          </cell>
          <cell r="C321" t="str">
            <v>Site Development (SA-9)</v>
          </cell>
          <cell r="D321" t="str">
            <v>Site Development (SA-9)</v>
          </cell>
          <cell r="E321" t="str">
            <v>job</v>
          </cell>
          <cell r="F321">
            <v>100000</v>
          </cell>
          <cell r="G321">
            <v>1</v>
          </cell>
          <cell r="H321">
            <v>100000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1</v>
          </cell>
          <cell r="AR321">
            <v>100000</v>
          </cell>
          <cell r="AS321">
            <v>0</v>
          </cell>
          <cell r="AT321">
            <v>0</v>
          </cell>
          <cell r="AU321">
            <v>0</v>
          </cell>
          <cell r="AV321">
            <v>0</v>
          </cell>
          <cell r="AW321">
            <v>0</v>
          </cell>
          <cell r="AX321">
            <v>0</v>
          </cell>
          <cell r="BD321">
            <v>0</v>
          </cell>
        </row>
        <row r="322">
          <cell r="A322" t="str">
            <v>H16/10</v>
          </cell>
          <cell r="C322" t="str">
            <v>H16/10</v>
          </cell>
          <cell r="D322" t="str">
            <v>HDPE 16/10</v>
          </cell>
          <cell r="F322">
            <v>7.9697212622999993</v>
          </cell>
          <cell r="G322">
            <v>0</v>
          </cell>
          <cell r="H322">
            <v>0</v>
          </cell>
          <cell r="I322">
            <v>0</v>
          </cell>
          <cell r="J322">
            <v>0</v>
          </cell>
          <cell r="K322">
            <v>0</v>
          </cell>
          <cell r="BD322">
            <v>0</v>
          </cell>
        </row>
        <row r="323">
          <cell r="A323" t="str">
            <v>H20/10</v>
          </cell>
          <cell r="C323" t="str">
            <v>H20/10</v>
          </cell>
          <cell r="D323" t="str">
            <v>HDPE 20/10</v>
          </cell>
          <cell r="F323">
            <v>11.386940780250001</v>
          </cell>
          <cell r="G323">
            <v>0</v>
          </cell>
          <cell r="H323">
            <v>0</v>
          </cell>
          <cell r="I323">
            <v>0</v>
          </cell>
          <cell r="J323">
            <v>0</v>
          </cell>
          <cell r="K323">
            <v>0</v>
          </cell>
          <cell r="BD323">
            <v>0</v>
          </cell>
        </row>
        <row r="324">
          <cell r="A324" t="str">
            <v>H25/10</v>
          </cell>
          <cell r="C324" t="str">
            <v>H25/10</v>
          </cell>
          <cell r="D324" t="str">
            <v>HDPE 25/10</v>
          </cell>
          <cell r="F324">
            <v>18.21127062615</v>
          </cell>
          <cell r="G324">
            <v>0</v>
          </cell>
          <cell r="H324">
            <v>0</v>
          </cell>
          <cell r="I324">
            <v>0</v>
          </cell>
          <cell r="J324">
            <v>0</v>
          </cell>
          <cell r="K324">
            <v>0</v>
          </cell>
          <cell r="BD324">
            <v>0</v>
          </cell>
        </row>
        <row r="325">
          <cell r="A325" t="str">
            <v>H32/6</v>
          </cell>
          <cell r="C325" t="str">
            <v>H32/6</v>
          </cell>
          <cell r="D325" t="str">
            <v>HDPE 32/6</v>
          </cell>
          <cell r="F325">
            <v>19.352871096299999</v>
          </cell>
          <cell r="G325">
            <v>2570</v>
          </cell>
          <cell r="H325">
            <v>49736.878717490996</v>
          </cell>
          <cell r="I325">
            <v>2570</v>
          </cell>
          <cell r="J325">
            <v>49736.878717490996</v>
          </cell>
          <cell r="K325">
            <v>0</v>
          </cell>
          <cell r="BD325">
            <v>0</v>
          </cell>
        </row>
        <row r="326">
          <cell r="A326" t="str">
            <v>H32/10</v>
          </cell>
          <cell r="C326" t="str">
            <v>H32/10</v>
          </cell>
          <cell r="D326" t="str">
            <v>HDPE 32/10</v>
          </cell>
          <cell r="F326">
            <v>29.596947757649996</v>
          </cell>
          <cell r="G326">
            <v>1949</v>
          </cell>
          <cell r="H326">
            <v>57684.451179659845</v>
          </cell>
          <cell r="I326">
            <v>1949</v>
          </cell>
          <cell r="J326">
            <v>57684.451179659845</v>
          </cell>
          <cell r="K326">
            <v>0</v>
          </cell>
          <cell r="BD326">
            <v>0</v>
          </cell>
        </row>
        <row r="327">
          <cell r="A327" t="str">
            <v>H40/4</v>
          </cell>
          <cell r="C327" t="str">
            <v>H40/4</v>
          </cell>
          <cell r="D327" t="str">
            <v>HDPE 40/4</v>
          </cell>
          <cell r="F327">
            <v>22.853558756637</v>
          </cell>
          <cell r="G327">
            <v>0</v>
          </cell>
          <cell r="H327">
            <v>0</v>
          </cell>
          <cell r="I327">
            <v>0</v>
          </cell>
          <cell r="J327">
            <v>0</v>
          </cell>
          <cell r="K327">
            <v>0</v>
          </cell>
          <cell r="BD327">
            <v>0</v>
          </cell>
        </row>
        <row r="328">
          <cell r="A328" t="str">
            <v>H40/6</v>
          </cell>
          <cell r="C328" t="str">
            <v>H40/6</v>
          </cell>
          <cell r="D328" t="str">
            <v>HDPE 40/6</v>
          </cell>
          <cell r="F328">
            <v>31.867512210449995</v>
          </cell>
          <cell r="G328">
            <v>4873</v>
          </cell>
          <cell r="H328">
            <v>155290.38700152282</v>
          </cell>
          <cell r="I328">
            <v>4873</v>
          </cell>
          <cell r="J328">
            <v>155290.38700152282</v>
          </cell>
          <cell r="K328">
            <v>0</v>
          </cell>
          <cell r="BD328">
            <v>0</v>
          </cell>
        </row>
        <row r="329">
          <cell r="A329" t="str">
            <v>H40/10</v>
          </cell>
          <cell r="C329" t="str">
            <v>H40/10</v>
          </cell>
          <cell r="D329" t="str">
            <v>HDPE 40/10</v>
          </cell>
          <cell r="F329">
            <v>45.533862984750002</v>
          </cell>
          <cell r="G329">
            <v>8226</v>
          </cell>
          <cell r="H329">
            <v>374561.5569125535</v>
          </cell>
          <cell r="I329">
            <v>8226</v>
          </cell>
          <cell r="J329">
            <v>374561.5569125535</v>
          </cell>
          <cell r="K329">
            <v>0</v>
          </cell>
          <cell r="BD329">
            <v>0</v>
          </cell>
        </row>
        <row r="330">
          <cell r="A330" t="str">
            <v>H50/4</v>
          </cell>
          <cell r="C330" t="str">
            <v>H50/4</v>
          </cell>
          <cell r="D330" t="str">
            <v>HDPE 50/4</v>
          </cell>
          <cell r="F330">
            <v>34.133146810752947</v>
          </cell>
          <cell r="G330">
            <v>0</v>
          </cell>
          <cell r="H330">
            <v>0</v>
          </cell>
          <cell r="I330">
            <v>0</v>
          </cell>
          <cell r="J330">
            <v>0</v>
          </cell>
          <cell r="K330">
            <v>0</v>
          </cell>
          <cell r="BD330">
            <v>0</v>
          </cell>
        </row>
        <row r="331">
          <cell r="A331" t="str">
            <v>H50/6</v>
          </cell>
          <cell r="C331" t="str">
            <v>H50/6</v>
          </cell>
          <cell r="D331" t="str">
            <v>HDPE 50/6</v>
          </cell>
          <cell r="F331">
            <v>48.942236961449993</v>
          </cell>
          <cell r="G331">
            <v>2675</v>
          </cell>
          <cell r="H331">
            <v>130920.48387187874</v>
          </cell>
          <cell r="I331">
            <v>2675</v>
          </cell>
          <cell r="J331">
            <v>130920.48387187874</v>
          </cell>
          <cell r="K331">
            <v>0</v>
          </cell>
          <cell r="BD331">
            <v>0</v>
          </cell>
        </row>
        <row r="332">
          <cell r="A332" t="str">
            <v>H50/10</v>
          </cell>
          <cell r="C332" t="str">
            <v>H50/10</v>
          </cell>
          <cell r="D332" t="str">
            <v>HDPE 50/10</v>
          </cell>
          <cell r="F332">
            <v>71.707272980699997</v>
          </cell>
          <cell r="G332">
            <v>8251</v>
          </cell>
          <cell r="H332">
            <v>591656.70936375565</v>
          </cell>
          <cell r="I332">
            <v>8251</v>
          </cell>
          <cell r="J332">
            <v>591656.70936375565</v>
          </cell>
          <cell r="K332">
            <v>0</v>
          </cell>
          <cell r="BD332">
            <v>0</v>
          </cell>
        </row>
        <row r="333">
          <cell r="A333" t="str">
            <v>H63/4</v>
          </cell>
          <cell r="C333" t="str">
            <v>H63/4</v>
          </cell>
          <cell r="D333" t="str">
            <v>HDPE 63/4</v>
          </cell>
          <cell r="F333">
            <v>52.360088303775001</v>
          </cell>
          <cell r="G333">
            <v>0</v>
          </cell>
          <cell r="H333">
            <v>0</v>
          </cell>
          <cell r="I333">
            <v>0</v>
          </cell>
          <cell r="J333">
            <v>0</v>
          </cell>
          <cell r="K333">
            <v>0</v>
          </cell>
          <cell r="BD333">
            <v>0</v>
          </cell>
        </row>
        <row r="334">
          <cell r="A334" t="str">
            <v>H63/6</v>
          </cell>
          <cell r="C334" t="str">
            <v>H63/6</v>
          </cell>
          <cell r="D334" t="str">
            <v>HDPE 63/6</v>
          </cell>
          <cell r="F334">
            <v>76.262302022549989</v>
          </cell>
          <cell r="G334">
            <v>1773</v>
          </cell>
          <cell r="H334">
            <v>135213.06148598113</v>
          </cell>
          <cell r="I334">
            <v>1773</v>
          </cell>
          <cell r="J334">
            <v>135213.06148598113</v>
          </cell>
          <cell r="K334">
            <v>0</v>
          </cell>
          <cell r="BD334">
            <v>0</v>
          </cell>
        </row>
        <row r="335">
          <cell r="A335" t="str">
            <v>H63/10</v>
          </cell>
          <cell r="C335" t="str">
            <v>H63/10</v>
          </cell>
          <cell r="D335" t="str">
            <v>HDPE 63/10</v>
          </cell>
          <cell r="F335">
            <v>113.82454827187497</v>
          </cell>
          <cell r="G335">
            <v>10637</v>
          </cell>
          <cell r="H335">
            <v>1210751.7199679341</v>
          </cell>
          <cell r="I335">
            <v>10637</v>
          </cell>
          <cell r="J335">
            <v>1210751.7199679341</v>
          </cell>
          <cell r="K335">
            <v>0</v>
          </cell>
          <cell r="BD335">
            <v>0</v>
          </cell>
        </row>
        <row r="336">
          <cell r="A336" t="str">
            <v>H75/4</v>
          </cell>
          <cell r="C336" t="str">
            <v>H75/4</v>
          </cell>
          <cell r="D336" t="str">
            <v>HDPE 75/4</v>
          </cell>
          <cell r="F336">
            <v>75.12954709364999</v>
          </cell>
          <cell r="G336">
            <v>0</v>
          </cell>
          <cell r="H336">
            <v>0</v>
          </cell>
          <cell r="I336">
            <v>0</v>
          </cell>
          <cell r="J336">
            <v>0</v>
          </cell>
          <cell r="K336">
            <v>0</v>
          </cell>
          <cell r="BD336">
            <v>0</v>
          </cell>
        </row>
        <row r="337">
          <cell r="A337" t="str">
            <v>H75/6</v>
          </cell>
          <cell r="C337" t="str">
            <v>H75/6</v>
          </cell>
          <cell r="D337" t="str">
            <v>HDPE 75/6</v>
          </cell>
          <cell r="F337">
            <v>106.99390018222499</v>
          </cell>
          <cell r="G337">
            <v>3056</v>
          </cell>
          <cell r="H337">
            <v>326973.35895687959</v>
          </cell>
          <cell r="I337">
            <v>3056</v>
          </cell>
          <cell r="J337">
            <v>326973.35895687959</v>
          </cell>
          <cell r="K337">
            <v>0</v>
          </cell>
          <cell r="BD337">
            <v>0</v>
          </cell>
        </row>
        <row r="338">
          <cell r="A338" t="str">
            <v>H75/10</v>
          </cell>
          <cell r="C338" t="str">
            <v>H75/10</v>
          </cell>
          <cell r="D338" t="str">
            <v>HDPE 75/10</v>
          </cell>
          <cell r="F338">
            <v>160.08659120463886</v>
          </cell>
          <cell r="G338">
            <v>2272</v>
          </cell>
          <cell r="H338">
            <v>363716.73521693947</v>
          </cell>
          <cell r="I338">
            <v>2272</v>
          </cell>
          <cell r="J338">
            <v>363716.73521693947</v>
          </cell>
          <cell r="K338">
            <v>0</v>
          </cell>
          <cell r="BD338">
            <v>0</v>
          </cell>
        </row>
        <row r="339">
          <cell r="A339" t="str">
            <v>H90/4</v>
          </cell>
          <cell r="C339" t="str">
            <v>H90/4</v>
          </cell>
          <cell r="D339" t="str">
            <v>HDPE 90/4</v>
          </cell>
          <cell r="F339">
            <v>109.27267835189998</v>
          </cell>
          <cell r="G339">
            <v>527</v>
          </cell>
          <cell r="H339">
            <v>57586.701491451291</v>
          </cell>
          <cell r="I339">
            <v>527</v>
          </cell>
          <cell r="J339">
            <v>57586.701491451291</v>
          </cell>
          <cell r="K339">
            <v>0</v>
          </cell>
          <cell r="BD339">
            <v>0</v>
          </cell>
        </row>
        <row r="340">
          <cell r="A340" t="str">
            <v>H90/6</v>
          </cell>
          <cell r="C340" t="str">
            <v>H90/6</v>
          </cell>
          <cell r="D340" t="str">
            <v>HDPE 90/6</v>
          </cell>
          <cell r="F340">
            <v>154.79453667352499</v>
          </cell>
          <cell r="G340">
            <v>5416</v>
          </cell>
          <cell r="H340">
            <v>838367.21062381135</v>
          </cell>
          <cell r="I340">
            <v>5416</v>
          </cell>
          <cell r="J340">
            <v>838367.21062381135</v>
          </cell>
          <cell r="K340">
            <v>0</v>
          </cell>
          <cell r="BD340">
            <v>0</v>
          </cell>
        </row>
        <row r="341">
          <cell r="A341" t="str">
            <v>H90/10</v>
          </cell>
          <cell r="C341" t="str">
            <v>H90/10</v>
          </cell>
          <cell r="D341" t="str">
            <v>HDPE 90/10</v>
          </cell>
          <cell r="F341">
            <v>229.92850653779996</v>
          </cell>
          <cell r="G341">
            <v>3232</v>
          </cell>
          <cell r="H341">
            <v>743128.93313016952</v>
          </cell>
          <cell r="I341">
            <v>3232</v>
          </cell>
          <cell r="J341">
            <v>743128.93313016952</v>
          </cell>
          <cell r="K341">
            <v>0</v>
          </cell>
          <cell r="BD341">
            <v>0</v>
          </cell>
        </row>
        <row r="342">
          <cell r="A342" t="str">
            <v>H110/4</v>
          </cell>
          <cell r="C342" t="str">
            <v>H110/4</v>
          </cell>
          <cell r="D342" t="str">
            <v>HDPE 110/4</v>
          </cell>
          <cell r="F342">
            <v>159.30786530662499</v>
          </cell>
          <cell r="G342">
            <v>528</v>
          </cell>
          <cell r="H342">
            <v>84114.552881897995</v>
          </cell>
          <cell r="I342">
            <v>528</v>
          </cell>
          <cell r="J342">
            <v>84114.552881897995</v>
          </cell>
          <cell r="K342">
            <v>0</v>
          </cell>
          <cell r="BD342">
            <v>0</v>
          </cell>
        </row>
        <row r="343">
          <cell r="A343" t="str">
            <v>H110/6</v>
          </cell>
          <cell r="C343" t="str">
            <v>H110/6</v>
          </cell>
          <cell r="D343" t="str">
            <v>HDPE 110/6</v>
          </cell>
          <cell r="F343">
            <v>227.65351931437496</v>
          </cell>
          <cell r="G343">
            <v>3320</v>
          </cell>
          <cell r="H343">
            <v>755809.68412372482</v>
          </cell>
          <cell r="I343">
            <v>3320</v>
          </cell>
          <cell r="J343">
            <v>755809.68412372482</v>
          </cell>
          <cell r="K343">
            <v>0</v>
          </cell>
          <cell r="BD343">
            <v>0</v>
          </cell>
        </row>
        <row r="344">
          <cell r="A344" t="str">
            <v>H110/10</v>
          </cell>
          <cell r="C344" t="str">
            <v>H110/10</v>
          </cell>
          <cell r="D344" t="str">
            <v>HDPE 110/10</v>
          </cell>
          <cell r="F344">
            <v>343.73030913217491</v>
          </cell>
          <cell r="G344">
            <v>1392</v>
          </cell>
          <cell r="H344">
            <v>478472.5903119875</v>
          </cell>
          <cell r="I344">
            <v>1392</v>
          </cell>
          <cell r="J344">
            <v>478472.5903119875</v>
          </cell>
          <cell r="K344">
            <v>0</v>
          </cell>
          <cell r="BD344">
            <v>0</v>
          </cell>
        </row>
        <row r="345">
          <cell r="A345" t="str">
            <v>H125/4</v>
          </cell>
          <cell r="C345" t="str">
            <v>H125/4</v>
          </cell>
          <cell r="D345" t="str">
            <v>HDPE 125/4</v>
          </cell>
          <cell r="F345">
            <v>204.887219646375</v>
          </cell>
          <cell r="G345">
            <v>425</v>
          </cell>
          <cell r="H345">
            <v>87077.068349709371</v>
          </cell>
          <cell r="I345">
            <v>425</v>
          </cell>
          <cell r="J345">
            <v>87077.068349709371</v>
          </cell>
          <cell r="K345">
            <v>0</v>
          </cell>
          <cell r="BD345">
            <v>0</v>
          </cell>
        </row>
        <row r="346">
          <cell r="A346" t="str">
            <v>H125/6</v>
          </cell>
          <cell r="C346" t="str">
            <v>H125/6</v>
          </cell>
          <cell r="D346" t="str">
            <v>HDPE 125/6</v>
          </cell>
          <cell r="F346">
            <v>294.75474630647125</v>
          </cell>
          <cell r="G346">
            <v>1521</v>
          </cell>
          <cell r="H346">
            <v>448321.96913214278</v>
          </cell>
          <cell r="I346">
            <v>1521</v>
          </cell>
          <cell r="J346">
            <v>448321.96913214278</v>
          </cell>
          <cell r="K346">
            <v>0</v>
          </cell>
          <cell r="BD346">
            <v>0</v>
          </cell>
        </row>
        <row r="347">
          <cell r="A347" t="str">
            <v>H125/10</v>
          </cell>
          <cell r="C347" t="str">
            <v>H125/10</v>
          </cell>
          <cell r="D347" t="str">
            <v>HDPE 125/10</v>
          </cell>
          <cell r="F347">
            <v>444.14608295557554</v>
          </cell>
          <cell r="G347">
            <v>8313</v>
          </cell>
          <cell r="H347">
            <v>3692186.3876096993</v>
          </cell>
          <cell r="I347">
            <v>8313</v>
          </cell>
          <cell r="J347">
            <v>3692186.3876096993</v>
          </cell>
          <cell r="K347">
            <v>0</v>
          </cell>
          <cell r="BD347">
            <v>0</v>
          </cell>
        </row>
        <row r="348">
          <cell r="A348" t="str">
            <v>H140/4</v>
          </cell>
          <cell r="C348" t="str">
            <v>H140/4</v>
          </cell>
          <cell r="D348" t="str">
            <v>HDPE 140/4</v>
          </cell>
          <cell r="F348">
            <v>259.52482247107491</v>
          </cell>
          <cell r="G348">
            <v>0</v>
          </cell>
          <cell r="H348">
            <v>0</v>
          </cell>
          <cell r="I348">
            <v>0</v>
          </cell>
          <cell r="J348">
            <v>0</v>
          </cell>
          <cell r="K348">
            <v>0</v>
          </cell>
          <cell r="BD348">
            <v>0</v>
          </cell>
        </row>
        <row r="349">
          <cell r="A349" t="str">
            <v>H140/6</v>
          </cell>
          <cell r="C349" t="str">
            <v>H140/6</v>
          </cell>
          <cell r="D349" t="str">
            <v>HDPE 140/6</v>
          </cell>
          <cell r="F349">
            <v>367.68559609844993</v>
          </cell>
          <cell r="G349">
            <v>1031</v>
          </cell>
          <cell r="H349">
            <v>379083.84957750188</v>
          </cell>
          <cell r="I349">
            <v>1031</v>
          </cell>
          <cell r="J349">
            <v>379083.84957750188</v>
          </cell>
          <cell r="K349">
            <v>0</v>
          </cell>
          <cell r="BD349">
            <v>0</v>
          </cell>
        </row>
        <row r="350">
          <cell r="A350" t="str">
            <v>H140/10</v>
          </cell>
          <cell r="C350" t="str">
            <v>H140/10</v>
          </cell>
          <cell r="D350" t="str">
            <v>HDPE 140/10</v>
          </cell>
          <cell r="F350">
            <v>550.11081112657234</v>
          </cell>
          <cell r="G350">
            <v>1897</v>
          </cell>
          <cell r="H350">
            <v>1043560.2087071077</v>
          </cell>
          <cell r="I350">
            <v>1897</v>
          </cell>
          <cell r="J350">
            <v>1043560.2087071077</v>
          </cell>
          <cell r="K350">
            <v>0</v>
          </cell>
          <cell r="BD350">
            <v>0</v>
          </cell>
        </row>
        <row r="351">
          <cell r="A351" t="str">
            <v>H160/4</v>
          </cell>
          <cell r="C351" t="str">
            <v>H160/4</v>
          </cell>
          <cell r="D351" t="str">
            <v>HDPE 160/4</v>
          </cell>
          <cell r="F351">
            <v>340.32193515547493</v>
          </cell>
          <cell r="G351">
            <v>1590</v>
          </cell>
          <cell r="H351">
            <v>541111.87689720513</v>
          </cell>
          <cell r="I351">
            <v>1590</v>
          </cell>
          <cell r="J351">
            <v>541111.87689720513</v>
          </cell>
          <cell r="K351">
            <v>0</v>
          </cell>
          <cell r="BD351">
            <v>0</v>
          </cell>
        </row>
        <row r="352">
          <cell r="A352" t="str">
            <v>H160/6</v>
          </cell>
          <cell r="C352" t="str">
            <v>H160/6</v>
          </cell>
          <cell r="D352" t="str">
            <v>HDPE 160/6</v>
          </cell>
          <cell r="F352">
            <v>483.01721779951464</v>
          </cell>
          <cell r="G352">
            <v>5478</v>
          </cell>
          <cell r="H352">
            <v>2645968.3191057411</v>
          </cell>
          <cell r="I352">
            <v>5478</v>
          </cell>
          <cell r="J352">
            <v>2645968.3191057411</v>
          </cell>
          <cell r="K352">
            <v>0</v>
          </cell>
          <cell r="BD352">
            <v>0</v>
          </cell>
        </row>
        <row r="353">
          <cell r="A353" t="str">
            <v>H160/10</v>
          </cell>
          <cell r="C353" t="str">
            <v>H160/10</v>
          </cell>
          <cell r="D353" t="str">
            <v>HDPE 160/10</v>
          </cell>
          <cell r="F353">
            <v>728.72009385663455</v>
          </cell>
          <cell r="G353">
            <v>0</v>
          </cell>
          <cell r="H353">
            <v>0</v>
          </cell>
          <cell r="I353">
            <v>0</v>
          </cell>
          <cell r="J353">
            <v>0</v>
          </cell>
          <cell r="K353">
            <v>0</v>
          </cell>
          <cell r="BD353">
            <v>0</v>
          </cell>
        </row>
        <row r="354">
          <cell r="A354" t="str">
            <v>H180/4</v>
          </cell>
          <cell r="C354" t="str">
            <v>H180/4</v>
          </cell>
          <cell r="D354" t="str">
            <v>HDPE 180/4</v>
          </cell>
          <cell r="F354">
            <v>0</v>
          </cell>
          <cell r="G354">
            <v>0</v>
          </cell>
          <cell r="H354">
            <v>0</v>
          </cell>
          <cell r="I354">
            <v>0</v>
          </cell>
          <cell r="J354">
            <v>0</v>
          </cell>
          <cell r="K354">
            <v>0</v>
          </cell>
          <cell r="BD354">
            <v>0</v>
          </cell>
        </row>
        <row r="355">
          <cell r="A355" t="str">
            <v>H180/6</v>
          </cell>
          <cell r="C355" t="str">
            <v>H180/6</v>
          </cell>
          <cell r="D355" t="str">
            <v>HDPE 180/6</v>
          </cell>
          <cell r="F355">
            <v>0</v>
          </cell>
          <cell r="G355">
            <v>0</v>
          </cell>
          <cell r="H355">
            <v>0</v>
          </cell>
          <cell r="I355">
            <v>0</v>
          </cell>
          <cell r="J355">
            <v>0</v>
          </cell>
          <cell r="K355">
            <v>0</v>
          </cell>
          <cell r="BD355">
            <v>0</v>
          </cell>
        </row>
        <row r="356">
          <cell r="A356" t="str">
            <v>H180/10</v>
          </cell>
          <cell r="C356" t="str">
            <v>H180/10</v>
          </cell>
          <cell r="D356" t="str">
            <v>HDPE 180/10</v>
          </cell>
          <cell r="F356">
            <v>0</v>
          </cell>
          <cell r="G356">
            <v>0</v>
          </cell>
          <cell r="H356">
            <v>0</v>
          </cell>
          <cell r="I356">
            <v>0</v>
          </cell>
          <cell r="J356">
            <v>0</v>
          </cell>
          <cell r="K356">
            <v>0</v>
          </cell>
          <cell r="BD356">
            <v>0</v>
          </cell>
        </row>
        <row r="357">
          <cell r="A357" t="str">
            <v>H200/4</v>
          </cell>
          <cell r="C357" t="str">
            <v>H200/4</v>
          </cell>
          <cell r="D357" t="str">
            <v>HDPE 200/4</v>
          </cell>
          <cell r="F357">
            <v>0</v>
          </cell>
          <cell r="G357">
            <v>0</v>
          </cell>
          <cell r="H357">
            <v>0</v>
          </cell>
          <cell r="I357">
            <v>0</v>
          </cell>
          <cell r="J357">
            <v>0</v>
          </cell>
          <cell r="K357">
            <v>0</v>
          </cell>
          <cell r="BD357">
            <v>0</v>
          </cell>
        </row>
        <row r="358">
          <cell r="A358" t="str">
            <v>H200/6</v>
          </cell>
          <cell r="C358" t="str">
            <v>H200/6</v>
          </cell>
          <cell r="D358" t="str">
            <v>HDPE 200/6</v>
          </cell>
          <cell r="F358">
            <v>0</v>
          </cell>
          <cell r="G358">
            <v>0</v>
          </cell>
          <cell r="H358">
            <v>0</v>
          </cell>
          <cell r="I358">
            <v>0</v>
          </cell>
          <cell r="J358">
            <v>0</v>
          </cell>
          <cell r="K358">
            <v>0</v>
          </cell>
          <cell r="BD358">
            <v>0</v>
          </cell>
        </row>
        <row r="359">
          <cell r="A359" t="str">
            <v>H200/10</v>
          </cell>
          <cell r="C359" t="str">
            <v>H200/10</v>
          </cell>
          <cell r="D359" t="str">
            <v>HDPE 200/10</v>
          </cell>
          <cell r="F359">
            <v>0</v>
          </cell>
          <cell r="G359">
            <v>0</v>
          </cell>
          <cell r="H359">
            <v>0</v>
          </cell>
          <cell r="I359">
            <v>0</v>
          </cell>
          <cell r="J359">
            <v>0</v>
          </cell>
          <cell r="K359">
            <v>0</v>
          </cell>
          <cell r="BD359">
            <v>0</v>
          </cell>
        </row>
        <row r="360">
          <cell r="A360" t="str">
            <v>H225/4</v>
          </cell>
          <cell r="C360" t="str">
            <v>H225/4</v>
          </cell>
          <cell r="D360" t="str">
            <v>HDPE 225/4</v>
          </cell>
          <cell r="F360">
            <v>0</v>
          </cell>
          <cell r="G360">
            <v>0</v>
          </cell>
          <cell r="H360">
            <v>0</v>
          </cell>
          <cell r="I360">
            <v>0</v>
          </cell>
          <cell r="J360">
            <v>0</v>
          </cell>
          <cell r="K360">
            <v>0</v>
          </cell>
          <cell r="BD360">
            <v>0</v>
          </cell>
        </row>
        <row r="361">
          <cell r="A361" t="str">
            <v>H225/6</v>
          </cell>
          <cell r="C361" t="str">
            <v>H225/6</v>
          </cell>
          <cell r="D361" t="str">
            <v>HDPE 225/6</v>
          </cell>
          <cell r="F361">
            <v>0</v>
          </cell>
          <cell r="G361">
            <v>0</v>
          </cell>
          <cell r="H361">
            <v>0</v>
          </cell>
          <cell r="I361">
            <v>0</v>
          </cell>
          <cell r="J361">
            <v>0</v>
          </cell>
          <cell r="K361">
            <v>0</v>
          </cell>
          <cell r="BD361">
            <v>0</v>
          </cell>
        </row>
        <row r="362">
          <cell r="A362" t="str">
            <v>H225/10</v>
          </cell>
          <cell r="C362" t="str">
            <v>H225/10</v>
          </cell>
          <cell r="D362" t="str">
            <v>HDPE 225/10</v>
          </cell>
          <cell r="F362">
            <v>0</v>
          </cell>
          <cell r="G362">
            <v>0</v>
          </cell>
          <cell r="H362">
            <v>0</v>
          </cell>
          <cell r="I362">
            <v>0</v>
          </cell>
          <cell r="J362">
            <v>0</v>
          </cell>
          <cell r="K362">
            <v>0</v>
          </cell>
          <cell r="BD362">
            <v>0</v>
          </cell>
        </row>
        <row r="363">
          <cell r="A363" t="str">
            <v>H250/4</v>
          </cell>
          <cell r="C363" t="str">
            <v>H250/4</v>
          </cell>
          <cell r="D363" t="str">
            <v>HDPE 250/4</v>
          </cell>
          <cell r="F363">
            <v>0</v>
          </cell>
          <cell r="G363">
            <v>0</v>
          </cell>
          <cell r="H363">
            <v>0</v>
          </cell>
          <cell r="I363">
            <v>0</v>
          </cell>
          <cell r="J363">
            <v>0</v>
          </cell>
          <cell r="K363">
            <v>0</v>
          </cell>
          <cell r="BD363">
            <v>0</v>
          </cell>
        </row>
        <row r="364">
          <cell r="A364" t="str">
            <v>H250/6</v>
          </cell>
          <cell r="C364" t="str">
            <v>H250/6</v>
          </cell>
          <cell r="D364" t="str">
            <v>HDPE 250/6</v>
          </cell>
          <cell r="F364">
            <v>0</v>
          </cell>
          <cell r="G364">
            <v>0</v>
          </cell>
          <cell r="H364">
            <v>0</v>
          </cell>
          <cell r="I364">
            <v>0</v>
          </cell>
          <cell r="J364">
            <v>0</v>
          </cell>
          <cell r="K364">
            <v>0</v>
          </cell>
          <cell r="BD364">
            <v>0</v>
          </cell>
        </row>
        <row r="365">
          <cell r="A365" t="str">
            <v>H250/10</v>
          </cell>
          <cell r="C365" t="str">
            <v>H250/10</v>
          </cell>
          <cell r="D365" t="str">
            <v>HDPE 250/10</v>
          </cell>
          <cell r="F365">
            <v>0</v>
          </cell>
          <cell r="G365">
            <v>0</v>
          </cell>
          <cell r="H365">
            <v>0</v>
          </cell>
          <cell r="I365">
            <v>0</v>
          </cell>
          <cell r="J365">
            <v>0</v>
          </cell>
          <cell r="K365">
            <v>0</v>
          </cell>
          <cell r="BD365">
            <v>0</v>
          </cell>
        </row>
        <row r="366">
          <cell r="A366" t="str">
            <v>H280/4</v>
          </cell>
          <cell r="C366" t="str">
            <v>H280/4</v>
          </cell>
          <cell r="D366" t="str">
            <v>HDPE 280/4</v>
          </cell>
          <cell r="F366">
            <v>0</v>
          </cell>
          <cell r="G366">
            <v>0</v>
          </cell>
          <cell r="H366">
            <v>0</v>
          </cell>
          <cell r="I366">
            <v>0</v>
          </cell>
          <cell r="J366">
            <v>0</v>
          </cell>
          <cell r="K366">
            <v>0</v>
          </cell>
          <cell r="BD366">
            <v>0</v>
          </cell>
        </row>
        <row r="367">
          <cell r="A367" t="str">
            <v>H280/6</v>
          </cell>
          <cell r="C367" t="str">
            <v>H280/6</v>
          </cell>
          <cell r="D367" t="str">
            <v>HDPE 280/6</v>
          </cell>
          <cell r="F367">
            <v>0</v>
          </cell>
          <cell r="G367">
            <v>0</v>
          </cell>
          <cell r="H367">
            <v>0</v>
          </cell>
          <cell r="I367">
            <v>0</v>
          </cell>
          <cell r="J367">
            <v>0</v>
          </cell>
          <cell r="K367">
            <v>0</v>
          </cell>
          <cell r="BD367">
            <v>0</v>
          </cell>
        </row>
        <row r="368">
          <cell r="A368" t="str">
            <v>H280/10</v>
          </cell>
          <cell r="C368" t="str">
            <v>H280/10</v>
          </cell>
          <cell r="D368" t="str">
            <v>HDPE 280/10</v>
          </cell>
          <cell r="F368">
            <v>0</v>
          </cell>
          <cell r="G368">
            <v>0</v>
          </cell>
          <cell r="H368">
            <v>0</v>
          </cell>
          <cell r="I368">
            <v>0</v>
          </cell>
          <cell r="J368">
            <v>0</v>
          </cell>
          <cell r="K368">
            <v>0</v>
          </cell>
          <cell r="BD368">
            <v>0</v>
          </cell>
        </row>
        <row r="369">
          <cell r="A369" t="str">
            <v>H315/4</v>
          </cell>
          <cell r="C369" t="str">
            <v>H315/4</v>
          </cell>
          <cell r="D369" t="str">
            <v>HDPE 315/4</v>
          </cell>
          <cell r="F369">
            <v>0</v>
          </cell>
          <cell r="G369">
            <v>0</v>
          </cell>
          <cell r="H369">
            <v>0</v>
          </cell>
          <cell r="I369">
            <v>0</v>
          </cell>
          <cell r="J369">
            <v>0</v>
          </cell>
          <cell r="K369">
            <v>0</v>
          </cell>
          <cell r="BD369">
            <v>0</v>
          </cell>
        </row>
        <row r="370">
          <cell r="A370" t="str">
            <v>H315/6</v>
          </cell>
          <cell r="C370" t="str">
            <v>H315/6</v>
          </cell>
          <cell r="D370" t="str">
            <v>HDPE 315/6</v>
          </cell>
          <cell r="F370">
            <v>0</v>
          </cell>
          <cell r="G370">
            <v>0</v>
          </cell>
          <cell r="H370">
            <v>0</v>
          </cell>
          <cell r="I370">
            <v>0</v>
          </cell>
          <cell r="J370">
            <v>0</v>
          </cell>
          <cell r="K370">
            <v>0</v>
          </cell>
          <cell r="BD370">
            <v>0</v>
          </cell>
        </row>
        <row r="371">
          <cell r="A371" t="str">
            <v>H315/10</v>
          </cell>
          <cell r="C371" t="str">
            <v>H315/10</v>
          </cell>
          <cell r="D371" t="str">
            <v>HDPE 315/10</v>
          </cell>
          <cell r="F371">
            <v>0</v>
          </cell>
          <cell r="G371">
            <v>0</v>
          </cell>
          <cell r="H371">
            <v>0</v>
          </cell>
          <cell r="I371">
            <v>0</v>
          </cell>
          <cell r="J371">
            <v>0</v>
          </cell>
          <cell r="K371">
            <v>0</v>
          </cell>
          <cell r="BD371">
            <v>0</v>
          </cell>
        </row>
        <row r="372">
          <cell r="A372" t="str">
            <v>H350/4</v>
          </cell>
          <cell r="C372" t="str">
            <v>H350/4</v>
          </cell>
          <cell r="D372" t="str">
            <v>HDPE 350/4</v>
          </cell>
          <cell r="F372">
            <v>0</v>
          </cell>
          <cell r="G372">
            <v>0</v>
          </cell>
          <cell r="H372">
            <v>0</v>
          </cell>
          <cell r="I372">
            <v>0</v>
          </cell>
          <cell r="J372">
            <v>0</v>
          </cell>
          <cell r="K372">
            <v>0</v>
          </cell>
          <cell r="BD372">
            <v>0</v>
          </cell>
        </row>
        <row r="373">
          <cell r="A373" t="str">
            <v>H350/6</v>
          </cell>
          <cell r="C373" t="str">
            <v>H350/6</v>
          </cell>
          <cell r="D373" t="str">
            <v>HDPE 350/6</v>
          </cell>
          <cell r="F373">
            <v>0</v>
          </cell>
          <cell r="G373">
            <v>0</v>
          </cell>
          <cell r="H373">
            <v>0</v>
          </cell>
          <cell r="I373">
            <v>0</v>
          </cell>
          <cell r="J373">
            <v>0</v>
          </cell>
          <cell r="K373">
            <v>0</v>
          </cell>
          <cell r="BD373">
            <v>0</v>
          </cell>
        </row>
        <row r="374">
          <cell r="A374" t="str">
            <v>H350/10</v>
          </cell>
          <cell r="C374" t="str">
            <v>H350/10</v>
          </cell>
          <cell r="D374" t="str">
            <v>HDPE 350/10</v>
          </cell>
          <cell r="F374">
            <v>0</v>
          </cell>
          <cell r="G374">
            <v>0</v>
          </cell>
          <cell r="H374">
            <v>0</v>
          </cell>
          <cell r="I374">
            <v>0</v>
          </cell>
          <cell r="J374">
            <v>0</v>
          </cell>
          <cell r="K374">
            <v>0</v>
          </cell>
          <cell r="BD374">
            <v>0</v>
          </cell>
        </row>
        <row r="375">
          <cell r="A375" t="str">
            <v>H400/4</v>
          </cell>
          <cell r="C375" t="str">
            <v>H400/4</v>
          </cell>
          <cell r="D375" t="str">
            <v>HDPE 400/4</v>
          </cell>
          <cell r="F375">
            <v>0</v>
          </cell>
          <cell r="G375">
            <v>0</v>
          </cell>
          <cell r="H375">
            <v>0</v>
          </cell>
          <cell r="I375">
            <v>0</v>
          </cell>
          <cell r="J375">
            <v>0</v>
          </cell>
          <cell r="K375">
            <v>0</v>
          </cell>
          <cell r="BD375">
            <v>0</v>
          </cell>
        </row>
        <row r="376">
          <cell r="A376" t="str">
            <v>H400/6</v>
          </cell>
          <cell r="C376" t="str">
            <v>H400/6</v>
          </cell>
          <cell r="D376" t="str">
            <v>HDPE 400/6</v>
          </cell>
          <cell r="F376">
            <v>0</v>
          </cell>
          <cell r="G376">
            <v>0</v>
          </cell>
          <cell r="H376">
            <v>0</v>
          </cell>
          <cell r="I376">
            <v>0</v>
          </cell>
          <cell r="J376">
            <v>0</v>
          </cell>
          <cell r="K376">
            <v>0</v>
          </cell>
          <cell r="BD376">
            <v>0</v>
          </cell>
        </row>
        <row r="377">
          <cell r="A377" t="str">
            <v>H400/10</v>
          </cell>
          <cell r="C377" t="str">
            <v>H400/10</v>
          </cell>
          <cell r="D377" t="str">
            <v>HDPE 400/10</v>
          </cell>
          <cell r="F377">
            <v>0</v>
          </cell>
          <cell r="G377">
            <v>0</v>
          </cell>
          <cell r="H377">
            <v>0</v>
          </cell>
          <cell r="I377">
            <v>0</v>
          </cell>
          <cell r="J377">
            <v>0</v>
          </cell>
          <cell r="K377">
            <v>0</v>
          </cell>
          <cell r="BD377">
            <v>0</v>
          </cell>
        </row>
        <row r="378">
          <cell r="A378" t="str">
            <v>H440/4</v>
          </cell>
          <cell r="C378" t="str">
            <v>H440/4</v>
          </cell>
          <cell r="D378" t="str">
            <v>HDPE 440/4</v>
          </cell>
          <cell r="F378">
            <v>0</v>
          </cell>
          <cell r="G378">
            <v>0</v>
          </cell>
          <cell r="H378">
            <v>0</v>
          </cell>
          <cell r="I378">
            <v>0</v>
          </cell>
          <cell r="J378">
            <v>0</v>
          </cell>
          <cell r="K378">
            <v>0</v>
          </cell>
          <cell r="BD378">
            <v>0</v>
          </cell>
        </row>
        <row r="379">
          <cell r="A379" t="str">
            <v>H440/6</v>
          </cell>
          <cell r="C379" t="str">
            <v>H440/6</v>
          </cell>
          <cell r="D379" t="str">
            <v>HDPE 440/6</v>
          </cell>
          <cell r="F379">
            <v>0</v>
          </cell>
          <cell r="G379">
            <v>0</v>
          </cell>
          <cell r="H379">
            <v>0</v>
          </cell>
          <cell r="I379">
            <v>0</v>
          </cell>
          <cell r="J379">
            <v>0</v>
          </cell>
          <cell r="K379">
            <v>0</v>
          </cell>
          <cell r="BD379">
            <v>0</v>
          </cell>
        </row>
        <row r="380">
          <cell r="A380" t="str">
            <v>H440/10</v>
          </cell>
          <cell r="C380" t="str">
            <v>H440/10</v>
          </cell>
          <cell r="D380" t="str">
            <v>HDPE 440/10</v>
          </cell>
          <cell r="F380">
            <v>0</v>
          </cell>
          <cell r="G380">
            <v>0</v>
          </cell>
          <cell r="H380">
            <v>0</v>
          </cell>
          <cell r="I380">
            <v>0</v>
          </cell>
          <cell r="J380">
            <v>0</v>
          </cell>
          <cell r="K380">
            <v>0</v>
          </cell>
          <cell r="BD380">
            <v>0</v>
          </cell>
        </row>
        <row r="381">
          <cell r="A381" t="str">
            <v>H500/4</v>
          </cell>
          <cell r="C381" t="str">
            <v>H500/4</v>
          </cell>
          <cell r="D381" t="str">
            <v>HDPE 500/4</v>
          </cell>
          <cell r="F381">
            <v>0</v>
          </cell>
          <cell r="G381">
            <v>0</v>
          </cell>
          <cell r="H381">
            <v>0</v>
          </cell>
          <cell r="I381">
            <v>0</v>
          </cell>
          <cell r="J381">
            <v>0</v>
          </cell>
          <cell r="K381">
            <v>0</v>
          </cell>
          <cell r="BD381">
            <v>0</v>
          </cell>
        </row>
        <row r="382">
          <cell r="A382" t="str">
            <v>H500/6</v>
          </cell>
          <cell r="C382" t="str">
            <v>H500/6</v>
          </cell>
          <cell r="D382" t="str">
            <v>HDPE 500/6</v>
          </cell>
          <cell r="F382">
            <v>0</v>
          </cell>
          <cell r="G382">
            <v>0</v>
          </cell>
          <cell r="H382">
            <v>0</v>
          </cell>
          <cell r="I382">
            <v>0</v>
          </cell>
          <cell r="J382">
            <v>0</v>
          </cell>
          <cell r="K382">
            <v>0</v>
          </cell>
          <cell r="BD382">
            <v>0</v>
          </cell>
        </row>
        <row r="383">
          <cell r="A383" t="str">
            <v>H500/10</v>
          </cell>
          <cell r="C383" t="str">
            <v>H500/10</v>
          </cell>
          <cell r="D383" t="str">
            <v>HDPE 500/10</v>
          </cell>
          <cell r="F383">
            <v>0</v>
          </cell>
          <cell r="G383">
            <v>0</v>
          </cell>
          <cell r="H383">
            <v>0</v>
          </cell>
          <cell r="I383">
            <v>0</v>
          </cell>
          <cell r="J383">
            <v>0</v>
          </cell>
          <cell r="K383">
            <v>0</v>
          </cell>
          <cell r="BD383">
            <v>0</v>
          </cell>
        </row>
        <row r="384">
          <cell r="A384" t="str">
            <v>G13</v>
          </cell>
          <cell r="C384" t="str">
            <v>G13</v>
          </cell>
          <cell r="D384" t="str">
            <v>GI 13</v>
          </cell>
          <cell r="F384">
            <v>71.466799289690002</v>
          </cell>
          <cell r="G384">
            <v>0</v>
          </cell>
          <cell r="H384">
            <v>0</v>
          </cell>
          <cell r="I384">
            <v>0</v>
          </cell>
          <cell r="J384">
            <v>0</v>
          </cell>
          <cell r="K384">
            <v>0</v>
          </cell>
          <cell r="BD384">
            <v>0</v>
          </cell>
        </row>
        <row r="385">
          <cell r="A385" t="str">
            <v>G20</v>
          </cell>
          <cell r="C385" t="str">
            <v>G20</v>
          </cell>
          <cell r="D385" t="str">
            <v>GI 20</v>
          </cell>
          <cell r="F385">
            <v>92.531336660734993</v>
          </cell>
          <cell r="G385">
            <v>0</v>
          </cell>
          <cell r="H385">
            <v>0</v>
          </cell>
          <cell r="I385">
            <v>0</v>
          </cell>
          <cell r="J385">
            <v>0</v>
          </cell>
          <cell r="K385">
            <v>0</v>
          </cell>
          <cell r="BD385">
            <v>0</v>
          </cell>
        </row>
        <row r="386">
          <cell r="A386" t="str">
            <v>G25</v>
          </cell>
          <cell r="C386" t="str">
            <v>G25</v>
          </cell>
          <cell r="D386" t="str">
            <v>GI 25</v>
          </cell>
          <cell r="F386">
            <v>142.817357892335</v>
          </cell>
          <cell r="G386">
            <v>0</v>
          </cell>
          <cell r="H386">
            <v>0</v>
          </cell>
          <cell r="I386">
            <v>0</v>
          </cell>
          <cell r="J386">
            <v>0</v>
          </cell>
          <cell r="K386">
            <v>0</v>
          </cell>
          <cell r="BD386">
            <v>0</v>
          </cell>
        </row>
        <row r="387">
          <cell r="A387" t="str">
            <v>G32</v>
          </cell>
          <cell r="C387" t="str">
            <v>G32</v>
          </cell>
          <cell r="D387" t="str">
            <v>GI 32</v>
          </cell>
          <cell r="F387">
            <v>183.94700645681499</v>
          </cell>
          <cell r="G387">
            <v>0</v>
          </cell>
          <cell r="H387">
            <v>0</v>
          </cell>
          <cell r="I387">
            <v>0</v>
          </cell>
          <cell r="J387">
            <v>0</v>
          </cell>
          <cell r="K387">
            <v>0</v>
          </cell>
          <cell r="BD387">
            <v>0</v>
          </cell>
        </row>
        <row r="388">
          <cell r="A388" t="str">
            <v>G40</v>
          </cell>
          <cell r="C388" t="str">
            <v>G40</v>
          </cell>
          <cell r="D388" t="str">
            <v>GI 40</v>
          </cell>
          <cell r="F388">
            <v>211.26068066396999</v>
          </cell>
          <cell r="G388">
            <v>13417</v>
          </cell>
          <cell r="H388">
            <v>2834484.5524684852</v>
          </cell>
          <cell r="I388">
            <v>13417</v>
          </cell>
          <cell r="J388">
            <v>2834484.5524684852</v>
          </cell>
          <cell r="K388">
            <v>0</v>
          </cell>
          <cell r="BD388">
            <v>0</v>
          </cell>
        </row>
        <row r="389">
          <cell r="A389" t="str">
            <v>G50</v>
          </cell>
          <cell r="C389" t="str">
            <v>G50</v>
          </cell>
          <cell r="D389" t="str">
            <v>GI 50</v>
          </cell>
          <cell r="F389">
            <v>299.77292057324496</v>
          </cell>
          <cell r="G389">
            <v>5828</v>
          </cell>
          <cell r="H389">
            <v>1747076.5811008716</v>
          </cell>
          <cell r="I389">
            <v>5828</v>
          </cell>
          <cell r="J389">
            <v>1747076.5811008716</v>
          </cell>
          <cell r="K389">
            <v>0</v>
          </cell>
          <cell r="BD389">
            <v>0</v>
          </cell>
        </row>
        <row r="390">
          <cell r="A390" t="str">
            <v>G63</v>
          </cell>
          <cell r="C390" t="str">
            <v>G63</v>
          </cell>
          <cell r="D390" t="str">
            <v>GI 63</v>
          </cell>
          <cell r="F390">
            <v>384.39307542839003</v>
          </cell>
          <cell r="G390">
            <v>5034</v>
          </cell>
          <cell r="H390">
            <v>1935034.7417065154</v>
          </cell>
          <cell r="I390">
            <v>5034</v>
          </cell>
          <cell r="J390">
            <v>1935034.7417065154</v>
          </cell>
          <cell r="K390">
            <v>0</v>
          </cell>
          <cell r="BD390">
            <v>0</v>
          </cell>
        </row>
        <row r="391">
          <cell r="A391" t="str">
            <v>G75</v>
          </cell>
          <cell r="C391" t="str">
            <v>G75</v>
          </cell>
          <cell r="D391" t="str">
            <v>GI 75</v>
          </cell>
          <cell r="F391">
            <v>500.92332374339492</v>
          </cell>
          <cell r="G391">
            <v>12066</v>
          </cell>
          <cell r="H391">
            <v>6044140.8242878029</v>
          </cell>
          <cell r="I391">
            <v>12066</v>
          </cell>
          <cell r="J391">
            <v>6044140.8242878029</v>
          </cell>
          <cell r="K391">
            <v>0</v>
          </cell>
          <cell r="BD391">
            <v>0</v>
          </cell>
        </row>
        <row r="392">
          <cell r="A392" t="str">
            <v>G100</v>
          </cell>
          <cell r="C392" t="str">
            <v>G100</v>
          </cell>
          <cell r="D392" t="str">
            <v>GI 100</v>
          </cell>
          <cell r="F392">
            <v>718.31690055643003</v>
          </cell>
          <cell r="G392">
            <v>9361</v>
          </cell>
          <cell r="H392">
            <v>6724164.5061087413</v>
          </cell>
          <cell r="I392">
            <v>9361</v>
          </cell>
          <cell r="J392">
            <v>6724164.5061087413</v>
          </cell>
          <cell r="K392">
            <v>0</v>
          </cell>
          <cell r="BD392">
            <v>0</v>
          </cell>
        </row>
        <row r="393">
          <cell r="A393" t="str">
            <v>G150</v>
          </cell>
          <cell r="C393" t="str">
            <v>G150</v>
          </cell>
          <cell r="D393" t="str">
            <v>GI 150</v>
          </cell>
          <cell r="F393">
            <v>1149.5388772954802</v>
          </cell>
          <cell r="G393">
            <v>0</v>
          </cell>
          <cell r="H393">
            <v>0</v>
          </cell>
          <cell r="I393">
            <v>0</v>
          </cell>
          <cell r="J393">
            <v>0</v>
          </cell>
          <cell r="K393">
            <v>0</v>
          </cell>
          <cell r="BD393">
            <v>0</v>
          </cell>
        </row>
        <row r="394">
          <cell r="A394" t="str">
            <v>D80</v>
          </cell>
          <cell r="C394" t="str">
            <v>D80</v>
          </cell>
          <cell r="D394" t="str">
            <v>DI 80</v>
          </cell>
          <cell r="F394">
            <v>1166.5390829662497</v>
          </cell>
          <cell r="G394">
            <v>6611</v>
          </cell>
          <cell r="H394">
            <v>7711989.8774898769</v>
          </cell>
          <cell r="I394">
            <v>6611</v>
          </cell>
          <cell r="J394">
            <v>7711989.8774898769</v>
          </cell>
          <cell r="K394">
            <v>0</v>
          </cell>
          <cell r="BD394">
            <v>0</v>
          </cell>
        </row>
        <row r="395">
          <cell r="A395" t="str">
            <v>D100</v>
          </cell>
          <cell r="C395" t="str">
            <v>D100</v>
          </cell>
          <cell r="D395" t="str">
            <v>DI 100</v>
          </cell>
          <cell r="F395">
            <v>1213.5931153972499</v>
          </cell>
          <cell r="G395">
            <v>5740</v>
          </cell>
          <cell r="H395">
            <v>6966024.4823802141</v>
          </cell>
          <cell r="I395">
            <v>5740</v>
          </cell>
          <cell r="J395">
            <v>6966024.4823802141</v>
          </cell>
          <cell r="K395">
            <v>0</v>
          </cell>
          <cell r="BD395">
            <v>0</v>
          </cell>
        </row>
        <row r="396">
          <cell r="A396" t="str">
            <v>D150</v>
          </cell>
          <cell r="C396" t="str">
            <v>D150</v>
          </cell>
          <cell r="D396" t="str">
            <v>DI 150</v>
          </cell>
          <cell r="F396">
            <v>1524.0176729189996</v>
          </cell>
          <cell r="G396">
            <v>6020</v>
          </cell>
          <cell r="H396">
            <v>9174586.3909723777</v>
          </cell>
          <cell r="I396">
            <v>6020</v>
          </cell>
          <cell r="J396">
            <v>9174586.3909723777</v>
          </cell>
          <cell r="K396">
            <v>0</v>
          </cell>
          <cell r="BD396">
            <v>0</v>
          </cell>
        </row>
        <row r="397">
          <cell r="A397" t="str">
            <v>D200</v>
          </cell>
          <cell r="C397" t="str">
            <v>D200</v>
          </cell>
          <cell r="D397" t="str">
            <v>DI 200</v>
          </cell>
          <cell r="F397">
            <v>1758.7169791369497</v>
          </cell>
          <cell r="G397">
            <v>7240</v>
          </cell>
          <cell r="H397">
            <v>12733110.928951517</v>
          </cell>
          <cell r="I397">
            <v>7240</v>
          </cell>
          <cell r="J397">
            <v>12733110.928951517</v>
          </cell>
          <cell r="K397">
            <v>0</v>
          </cell>
          <cell r="BD397">
            <v>0</v>
          </cell>
        </row>
        <row r="398">
          <cell r="A398" t="str">
            <v>D250</v>
          </cell>
          <cell r="C398" t="str">
            <v>D250</v>
          </cell>
          <cell r="D398" t="str">
            <v>DI 250</v>
          </cell>
          <cell r="F398">
            <v>2311.0425789968995</v>
          </cell>
          <cell r="G398">
            <v>1675</v>
          </cell>
          <cell r="H398">
            <v>3870996.3198198066</v>
          </cell>
          <cell r="I398">
            <v>1675</v>
          </cell>
          <cell r="J398">
            <v>3870996.3198198066</v>
          </cell>
          <cell r="K398">
            <v>0</v>
          </cell>
          <cell r="BD398">
            <v>0</v>
          </cell>
        </row>
        <row r="399">
          <cell r="A399" t="str">
            <v>D300</v>
          </cell>
          <cell r="C399" t="str">
            <v>D300</v>
          </cell>
          <cell r="D399" t="str">
            <v>DI 300</v>
          </cell>
          <cell r="F399">
            <v>2862.9708675004495</v>
          </cell>
          <cell r="G399">
            <v>7420</v>
          </cell>
          <cell r="H399">
            <v>21243243.836853337</v>
          </cell>
          <cell r="I399">
            <v>7420</v>
          </cell>
          <cell r="J399">
            <v>21243243.836853337</v>
          </cell>
          <cell r="K399">
            <v>0</v>
          </cell>
          <cell r="BD399">
            <v>0</v>
          </cell>
        </row>
        <row r="400">
          <cell r="A400" t="str">
            <v>D300_1</v>
          </cell>
          <cell r="C400" t="str">
            <v>D300_1</v>
          </cell>
          <cell r="D400" t="str">
            <v>DI 300 Mechanical Joint</v>
          </cell>
          <cell r="F400">
            <v>3435.5650410005392</v>
          </cell>
          <cell r="G400">
            <v>800</v>
          </cell>
          <cell r="H400">
            <v>2748452.0328004314</v>
          </cell>
          <cell r="I400">
            <v>800</v>
          </cell>
          <cell r="J400">
            <v>2748452.0328004314</v>
          </cell>
          <cell r="K400">
            <v>0</v>
          </cell>
          <cell r="BD400">
            <v>0</v>
          </cell>
        </row>
      </sheetData>
      <sheetData sheetId="4"/>
      <sheetData sheetId="5"/>
      <sheetData sheetId="6"/>
      <sheetData sheetId="7"/>
      <sheetData sheetId="8"/>
      <sheetData sheetId="9"/>
      <sheetData sheetId="10">
        <row r="7">
          <cell r="B7" t="str">
            <v>1.8</v>
          </cell>
          <cell r="C7" t="str">
            <v>Top soil removal (20 cm thick)</v>
          </cell>
          <cell r="D7" t="str">
            <v>cum</v>
          </cell>
          <cell r="E7">
            <v>1247.4000000000001</v>
          </cell>
          <cell r="O7">
            <v>1023.9699999999697</v>
          </cell>
          <cell r="P7">
            <v>2740.4411111110635</v>
          </cell>
          <cell r="R7">
            <v>5011.8111111110338</v>
          </cell>
        </row>
        <row r="8">
          <cell r="B8">
            <v>2.14</v>
          </cell>
          <cell r="C8" t="str">
            <v>E/W Excavation for foundation, drain, pipelines etc. in BM Soil</v>
          </cell>
          <cell r="D8" t="str">
            <v>cum</v>
          </cell>
          <cell r="E8">
            <v>3994.161111111111</v>
          </cell>
          <cell r="O8">
            <v>2980.144999999919</v>
          </cell>
          <cell r="P8">
            <v>8310.2405555553814</v>
          </cell>
          <cell r="R8">
            <v>16286.908888888618</v>
          </cell>
        </row>
        <row r="9">
          <cell r="B9" t="str">
            <v>2.15.a</v>
          </cell>
          <cell r="C9" t="str">
            <v>E/W Excavation for foundation, drain, pipelines etc. in soft rock</v>
          </cell>
          <cell r="D9" t="str">
            <v>cum</v>
          </cell>
          <cell r="E9">
            <v>1316.7</v>
          </cell>
          <cell r="O9">
            <v>0</v>
          </cell>
          <cell r="P9">
            <v>0</v>
          </cell>
          <cell r="R9">
            <v>1316.7</v>
          </cell>
        </row>
        <row r="10">
          <cell r="B10" t="str">
            <v>2.25.b</v>
          </cell>
          <cell r="C10" t="str">
            <v xml:space="preserve">Filling with ordinary soils with compaction </v>
          </cell>
          <cell r="D10" t="str">
            <v>cum</v>
          </cell>
          <cell r="E10">
            <v>4319.3311111111116</v>
          </cell>
          <cell r="O10">
            <v>3583.894999999904</v>
          </cell>
          <cell r="P10">
            <v>9591.5438888886874</v>
          </cell>
          <cell r="R10">
            <v>18497.13222222191</v>
          </cell>
        </row>
        <row r="11">
          <cell r="B11" t="str">
            <v>2.42</v>
          </cell>
          <cell r="C11" t="str">
            <v>Sand filling with compaction and sprinkling of water</v>
          </cell>
          <cell r="D11" t="str">
            <v>cum</v>
          </cell>
          <cell r="E11">
            <v>991.53</v>
          </cell>
          <cell r="O11">
            <v>0</v>
          </cell>
          <cell r="P11">
            <v>0</v>
          </cell>
          <cell r="R11">
            <v>991.53</v>
          </cell>
        </row>
        <row r="12">
          <cell r="B12" t="str">
            <v>1.9</v>
          </cell>
          <cell r="C12" t="str">
            <v>Top soil spreading (20 cm thick)</v>
          </cell>
          <cell r="D12" t="str">
            <v>sqm</v>
          </cell>
          <cell r="E12">
            <v>1247.4000000000001</v>
          </cell>
          <cell r="O12">
            <v>1023.9699999999697</v>
          </cell>
          <cell r="P12">
            <v>2740.4411111110635</v>
          </cell>
          <cell r="R12">
            <v>5011.8111111110338</v>
          </cell>
        </row>
        <row r="13">
          <cell r="B13" t="str">
            <v>M-113</v>
          </cell>
          <cell r="C13" t="str">
            <v>Truss Anchoring Work for pipeline in hard rock</v>
          </cell>
          <cell r="D13" t="str">
            <v>rm</v>
          </cell>
          <cell r="E13">
            <v>700</v>
          </cell>
          <cell r="O13">
            <v>0</v>
          </cell>
          <cell r="P13">
            <v>0</v>
          </cell>
          <cell r="R13">
            <v>700</v>
          </cell>
        </row>
        <row r="14">
          <cell r="B14" t="str">
            <v>M-114</v>
          </cell>
          <cell r="C14" t="str">
            <v>Staging work for anchoring using MS pipe and wooden plateform</v>
          </cell>
          <cell r="D14" t="str">
            <v>m</v>
          </cell>
          <cell r="E14">
            <v>700</v>
          </cell>
          <cell r="O14">
            <v>0</v>
          </cell>
          <cell r="P14">
            <v>0</v>
          </cell>
          <cell r="R14">
            <v>700</v>
          </cell>
        </row>
        <row r="15">
          <cell r="B15" t="str">
            <v>TB</v>
          </cell>
          <cell r="C15" t="str">
            <v>Thrust Blocks (454 Nos)</v>
          </cell>
          <cell r="D15" t="str">
            <v>no</v>
          </cell>
          <cell r="E15">
            <v>454</v>
          </cell>
          <cell r="O15">
            <v>0</v>
          </cell>
          <cell r="P15">
            <v>0</v>
          </cell>
          <cell r="R15">
            <v>454</v>
          </cell>
        </row>
        <row r="16">
          <cell r="B16" t="str">
            <v>PMP</v>
          </cell>
          <cell r="C16" t="str">
            <v>Pipe Marker Post</v>
          </cell>
          <cell r="D16" t="str">
            <v>no</v>
          </cell>
          <cell r="E16">
            <v>76</v>
          </cell>
          <cell r="O16">
            <v>20</v>
          </cell>
          <cell r="P16">
            <v>0</v>
          </cell>
          <cell r="R16">
            <v>96</v>
          </cell>
        </row>
        <row r="17">
          <cell r="B17" t="str">
            <v>M-117</v>
          </cell>
          <cell r="C17" t="str">
            <v>Fire Hydrant</v>
          </cell>
          <cell r="D17" t="str">
            <v>no</v>
          </cell>
          <cell r="E17">
            <v>0</v>
          </cell>
          <cell r="H17">
            <v>2</v>
          </cell>
          <cell r="N17">
            <v>4</v>
          </cell>
          <cell r="O17">
            <v>4</v>
          </cell>
          <cell r="P17">
            <v>6</v>
          </cell>
          <cell r="R17">
            <v>16</v>
          </cell>
        </row>
        <row r="21">
          <cell r="A21" t="str">
            <v>H32/6</v>
          </cell>
          <cell r="C21" t="str">
            <v xml:space="preserve">HDPE - 32/6 (dia/kgf/cm2)   </v>
          </cell>
          <cell r="E21">
            <v>0</v>
          </cell>
          <cell r="O21">
            <v>0</v>
          </cell>
          <cell r="R21">
            <v>0</v>
          </cell>
        </row>
        <row r="22">
          <cell r="A22" t="str">
            <v>H32/10</v>
          </cell>
          <cell r="C22" t="str">
            <v xml:space="preserve">HDPE - 32/10 (dia/kgf/cm2)   </v>
          </cell>
          <cell r="E22">
            <v>0</v>
          </cell>
          <cell r="O22">
            <v>0</v>
          </cell>
          <cell r="R22">
            <v>0</v>
          </cell>
        </row>
        <row r="23">
          <cell r="A23" t="str">
            <v>H40/6</v>
          </cell>
          <cell r="B23" t="str">
            <v>17.2.a.4</v>
          </cell>
          <cell r="C23" t="str">
            <v xml:space="preserve">HDPE - 40/6 (dia/kgf/cm2)   </v>
          </cell>
          <cell r="E23">
            <v>0</v>
          </cell>
          <cell r="O23">
            <v>132</v>
          </cell>
          <cell r="R23">
            <v>132</v>
          </cell>
        </row>
        <row r="24">
          <cell r="A24" t="str">
            <v>H40/10</v>
          </cell>
          <cell r="B24" t="str">
            <v>17.2.a.4</v>
          </cell>
          <cell r="C24" t="str">
            <v xml:space="preserve">HDPE - 40/10 (dia/kgf/cm2)   </v>
          </cell>
          <cell r="E24">
            <v>0</v>
          </cell>
          <cell r="O24">
            <v>1369</v>
          </cell>
          <cell r="R24">
            <v>1369</v>
          </cell>
        </row>
        <row r="25">
          <cell r="A25" t="str">
            <v>H50/6</v>
          </cell>
          <cell r="B25" t="str">
            <v>17.2.a.5</v>
          </cell>
          <cell r="C25" t="str">
            <v xml:space="preserve">HDPE - 50/6 (dia/kgf/cm2)   </v>
          </cell>
          <cell r="E25">
            <v>0</v>
          </cell>
          <cell r="O25">
            <v>0</v>
          </cell>
          <cell r="R25">
            <v>0</v>
          </cell>
        </row>
        <row r="26">
          <cell r="A26" t="str">
            <v>H50/10</v>
          </cell>
          <cell r="B26" t="str">
            <v>17.2.a.5</v>
          </cell>
          <cell r="C26" t="str">
            <v xml:space="preserve">HDPE - 50/10 (dia/kgf/cm2)   </v>
          </cell>
          <cell r="E26">
            <v>0</v>
          </cell>
          <cell r="O26">
            <v>1654</v>
          </cell>
          <cell r="R26">
            <v>1654</v>
          </cell>
        </row>
        <row r="27">
          <cell r="A27" t="str">
            <v>H63/6</v>
          </cell>
          <cell r="B27" t="str">
            <v>17.2.b.1</v>
          </cell>
          <cell r="C27" t="str">
            <v xml:space="preserve">HDPE - 63/6 (dia/kgf/cm2)   </v>
          </cell>
          <cell r="E27">
            <v>0</v>
          </cell>
          <cell r="O27">
            <v>415</v>
          </cell>
          <cell r="R27">
            <v>415</v>
          </cell>
        </row>
        <row r="28">
          <cell r="A28" t="str">
            <v>H63/10</v>
          </cell>
          <cell r="B28" t="str">
            <v>17.2.b.1</v>
          </cell>
          <cell r="C28" t="str">
            <v xml:space="preserve">HDPE - 63/10(dia/kgf/cm2)   </v>
          </cell>
          <cell r="E28">
            <v>0</v>
          </cell>
          <cell r="O28">
            <v>1734</v>
          </cell>
          <cell r="R28">
            <v>1734</v>
          </cell>
        </row>
        <row r="29">
          <cell r="A29" t="str">
            <v>H75/6</v>
          </cell>
          <cell r="B29" t="str">
            <v>17.2.b.2</v>
          </cell>
          <cell r="C29" t="str">
            <v xml:space="preserve">HDPE - 75/6 (dia/kgf/cm2)   </v>
          </cell>
          <cell r="E29">
            <v>0</v>
          </cell>
          <cell r="O29">
            <v>350</v>
          </cell>
          <cell r="R29">
            <v>350</v>
          </cell>
        </row>
        <row r="30">
          <cell r="A30" t="str">
            <v>H75/10</v>
          </cell>
          <cell r="B30" t="str">
            <v>17.2.b.2</v>
          </cell>
          <cell r="C30" t="str">
            <v xml:space="preserve">HDPE - 75/10 (dia/kgf/cm2)   </v>
          </cell>
          <cell r="E30">
            <v>0</v>
          </cell>
          <cell r="O30">
            <v>1586</v>
          </cell>
          <cell r="R30">
            <v>1586</v>
          </cell>
        </row>
        <row r="31">
          <cell r="A31" t="str">
            <v>H90/6</v>
          </cell>
          <cell r="B31" t="str">
            <v>17.2.b.3</v>
          </cell>
          <cell r="C31" t="str">
            <v xml:space="preserve">HDPE - 90/6 (dia/kgf/cm2)   </v>
          </cell>
          <cell r="D31" t="str">
            <v>m</v>
          </cell>
          <cell r="E31">
            <v>150</v>
          </cell>
          <cell r="O31">
            <v>150</v>
          </cell>
          <cell r="R31">
            <v>300</v>
          </cell>
        </row>
        <row r="32">
          <cell r="A32" t="str">
            <v>H90/10</v>
          </cell>
          <cell r="B32" t="str">
            <v>17.2.b.3</v>
          </cell>
          <cell r="C32" t="str">
            <v xml:space="preserve">HDPE - 90/10 (dia/kgf/cm2)   </v>
          </cell>
          <cell r="E32">
            <v>0</v>
          </cell>
          <cell r="O32">
            <v>860</v>
          </cell>
          <cell r="R32">
            <v>860</v>
          </cell>
        </row>
        <row r="33">
          <cell r="A33" t="str">
            <v>H110/4</v>
          </cell>
          <cell r="B33" t="str">
            <v>17.2.b.4</v>
          </cell>
          <cell r="C33" t="str">
            <v xml:space="preserve">HDPE - 110/4 (dia/kgf/cm2)   </v>
          </cell>
          <cell r="E33">
            <v>0</v>
          </cell>
          <cell r="O33">
            <v>528</v>
          </cell>
          <cell r="R33">
            <v>528</v>
          </cell>
        </row>
        <row r="34">
          <cell r="A34" t="str">
            <v>H110/6</v>
          </cell>
          <cell r="B34" t="str">
            <v>17.2.b.4</v>
          </cell>
          <cell r="C34" t="str">
            <v xml:space="preserve">HDPE - 110/6 (dia/kgf/cm2)   </v>
          </cell>
          <cell r="E34">
            <v>0</v>
          </cell>
          <cell r="O34">
            <v>800</v>
          </cell>
          <cell r="R34">
            <v>800</v>
          </cell>
        </row>
        <row r="35">
          <cell r="A35" t="str">
            <v>H110/10</v>
          </cell>
          <cell r="B35" t="str">
            <v>17.2.b.4</v>
          </cell>
          <cell r="C35" t="str">
            <v xml:space="preserve">HDPE - 110/10 (dia/kgf/cm2)   </v>
          </cell>
          <cell r="E35">
            <v>0</v>
          </cell>
          <cell r="O35">
            <v>0</v>
          </cell>
          <cell r="R35">
            <v>0</v>
          </cell>
        </row>
        <row r="36">
          <cell r="A36" t="str">
            <v>H125/4</v>
          </cell>
          <cell r="B36" t="str">
            <v>17.2.b.5</v>
          </cell>
          <cell r="C36" t="str">
            <v xml:space="preserve">HDPE - 125/4 (dia/kgf/cm2)   </v>
          </cell>
          <cell r="E36">
            <v>0</v>
          </cell>
          <cell r="O36">
            <v>157</v>
          </cell>
          <cell r="R36">
            <v>157</v>
          </cell>
        </row>
        <row r="37">
          <cell r="A37" t="str">
            <v>H125/6</v>
          </cell>
          <cell r="B37" t="str">
            <v>17.2.b.5</v>
          </cell>
          <cell r="C37" t="str">
            <v xml:space="preserve">HDPE - 125/6 (dia/kgf/cm2)   </v>
          </cell>
          <cell r="D37" t="str">
            <v>m</v>
          </cell>
          <cell r="E37">
            <v>150</v>
          </cell>
          <cell r="O37">
            <v>89</v>
          </cell>
          <cell r="R37">
            <v>239</v>
          </cell>
        </row>
        <row r="38">
          <cell r="A38" t="str">
            <v>H125/10</v>
          </cell>
          <cell r="B38" t="str">
            <v>17.2.b.5</v>
          </cell>
          <cell r="C38" t="str">
            <v xml:space="preserve">HDPE - 125/10 (dia/kgf/cm2)   </v>
          </cell>
          <cell r="D38" t="str">
            <v>m</v>
          </cell>
          <cell r="E38">
            <v>0</v>
          </cell>
          <cell r="O38">
            <v>0</v>
          </cell>
          <cell r="R38">
            <v>0</v>
          </cell>
        </row>
        <row r="39">
          <cell r="A39" t="str">
            <v>H140/6</v>
          </cell>
          <cell r="B39" t="str">
            <v>17.2.b.6</v>
          </cell>
          <cell r="C39" t="str">
            <v xml:space="preserve">HDPE - 140/6 (dia/kgf/cm2)   </v>
          </cell>
          <cell r="D39" t="str">
            <v>m</v>
          </cell>
          <cell r="E39">
            <v>0</v>
          </cell>
          <cell r="O39">
            <v>0</v>
          </cell>
          <cell r="R39">
            <v>0</v>
          </cell>
        </row>
        <row r="40">
          <cell r="A40" t="str">
            <v>H140/10</v>
          </cell>
          <cell r="B40" t="str">
            <v>17.2.b.6</v>
          </cell>
          <cell r="C40" t="str">
            <v xml:space="preserve">HDPE - 140/10 (dia/kgf/cm2)   </v>
          </cell>
          <cell r="D40" t="str">
            <v>m</v>
          </cell>
          <cell r="E40">
            <v>0</v>
          </cell>
          <cell r="O40">
            <v>0</v>
          </cell>
          <cell r="R40">
            <v>0</v>
          </cell>
        </row>
        <row r="41">
          <cell r="A41" t="str">
            <v>H160/4</v>
          </cell>
          <cell r="B41" t="str">
            <v>17.2.b.7</v>
          </cell>
          <cell r="C41" t="str">
            <v xml:space="preserve">HDPE - 160/4 (dia/kgf/cm2)   </v>
          </cell>
          <cell r="D41" t="str">
            <v>m</v>
          </cell>
          <cell r="E41">
            <v>0</v>
          </cell>
          <cell r="O41">
            <v>0</v>
          </cell>
          <cell r="R41">
            <v>0</v>
          </cell>
        </row>
        <row r="42">
          <cell r="A42" t="str">
            <v>H160/6</v>
          </cell>
          <cell r="C42" t="str">
            <v xml:space="preserve">HDPE - 160/6 (dia/kgf/cm2)   </v>
          </cell>
          <cell r="D42" t="str">
            <v>m</v>
          </cell>
          <cell r="E42">
            <v>0</v>
          </cell>
          <cell r="O42">
            <v>0</v>
          </cell>
          <cell r="R42">
            <v>0</v>
          </cell>
        </row>
        <row r="43">
          <cell r="E43">
            <v>300</v>
          </cell>
          <cell r="F43">
            <v>0</v>
          </cell>
          <cell r="G43">
            <v>0</v>
          </cell>
          <cell r="H43">
            <v>0</v>
          </cell>
          <cell r="I43">
            <v>0</v>
          </cell>
          <cell r="J43">
            <v>0</v>
          </cell>
          <cell r="K43">
            <v>0</v>
          </cell>
          <cell r="L43">
            <v>0</v>
          </cell>
          <cell r="M43">
            <v>0</v>
          </cell>
          <cell r="N43">
            <v>0</v>
          </cell>
          <cell r="O43">
            <v>9824</v>
          </cell>
          <cell r="P43">
            <v>0</v>
          </cell>
          <cell r="Q43">
            <v>0</v>
          </cell>
          <cell r="R43">
            <v>10124</v>
          </cell>
        </row>
        <row r="46">
          <cell r="C46" t="str">
            <v>GI pipes</v>
          </cell>
        </row>
        <row r="49">
          <cell r="A49" t="str">
            <v>G40</v>
          </cell>
          <cell r="B49" t="str">
            <v>17.4.a.3.1</v>
          </cell>
          <cell r="C49" t="str">
            <v>GI pipe dia 40 (Medium 'B' )</v>
          </cell>
          <cell r="D49" t="str">
            <v>m</v>
          </cell>
          <cell r="E49">
            <v>187</v>
          </cell>
          <cell r="O49">
            <v>0</v>
          </cell>
          <cell r="P49">
            <v>3424</v>
          </cell>
          <cell r="R49">
            <v>3611</v>
          </cell>
        </row>
        <row r="50">
          <cell r="A50" t="str">
            <v>G50</v>
          </cell>
          <cell r="B50" t="str">
            <v>17.4.a.3.2</v>
          </cell>
          <cell r="C50" t="str">
            <v>GI pipe dia 50 (Medium 'B' )</v>
          </cell>
          <cell r="D50" t="str">
            <v>m</v>
          </cell>
          <cell r="E50">
            <v>583</v>
          </cell>
          <cell r="O50">
            <v>0</v>
          </cell>
          <cell r="P50">
            <v>1425</v>
          </cell>
          <cell r="R50">
            <v>2008</v>
          </cell>
        </row>
        <row r="51">
          <cell r="A51" t="str">
            <v>G63</v>
          </cell>
          <cell r="B51" t="str">
            <v>17.4.a.4.1</v>
          </cell>
          <cell r="C51" t="str">
            <v>GI pipe dia 63 (Medium 'B' )</v>
          </cell>
          <cell r="D51" t="str">
            <v>m</v>
          </cell>
          <cell r="E51">
            <v>1561</v>
          </cell>
          <cell r="O51">
            <v>0</v>
          </cell>
          <cell r="P51">
            <v>2943</v>
          </cell>
          <cell r="R51">
            <v>4504</v>
          </cell>
        </row>
        <row r="52">
          <cell r="A52" t="str">
            <v>G75</v>
          </cell>
          <cell r="B52" t="str">
            <v>17.4.a.4.2</v>
          </cell>
          <cell r="C52" t="str">
            <v>GI pipe dia 75 (Medium 'B' )</v>
          </cell>
          <cell r="D52" t="str">
            <v>m</v>
          </cell>
          <cell r="E52">
            <v>1018</v>
          </cell>
          <cell r="O52">
            <v>0</v>
          </cell>
          <cell r="P52">
            <v>8125</v>
          </cell>
          <cell r="R52">
            <v>9143</v>
          </cell>
        </row>
        <row r="53">
          <cell r="A53" t="str">
            <v>G100</v>
          </cell>
          <cell r="B53" t="str">
            <v>17.4.a.5</v>
          </cell>
          <cell r="C53" t="str">
            <v>GI pipe dia 100 (Medium 'B' )</v>
          </cell>
          <cell r="D53" t="str">
            <v>m</v>
          </cell>
          <cell r="E53">
            <v>1140</v>
          </cell>
          <cell r="O53">
            <v>0</v>
          </cell>
          <cell r="P53">
            <v>7047</v>
          </cell>
          <cell r="R53">
            <v>8187</v>
          </cell>
        </row>
        <row r="54">
          <cell r="A54" t="str">
            <v>G150</v>
          </cell>
          <cell r="E54">
            <v>4489</v>
          </cell>
          <cell r="F54">
            <v>0</v>
          </cell>
          <cell r="G54">
            <v>0</v>
          </cell>
          <cell r="H54">
            <v>0</v>
          </cell>
          <cell r="I54">
            <v>0</v>
          </cell>
          <cell r="J54">
            <v>0</v>
          </cell>
          <cell r="K54">
            <v>0</v>
          </cell>
          <cell r="L54">
            <v>0</v>
          </cell>
          <cell r="M54">
            <v>0</v>
          </cell>
          <cell r="N54">
            <v>0</v>
          </cell>
          <cell r="O54">
            <v>0</v>
          </cell>
          <cell r="P54">
            <v>22964</v>
          </cell>
          <cell r="Q54">
            <v>0</v>
          </cell>
          <cell r="R54">
            <v>27453</v>
          </cell>
        </row>
        <row r="56">
          <cell r="C56" t="str">
            <v>DI pipes</v>
          </cell>
        </row>
        <row r="57">
          <cell r="A57" t="str">
            <v>D80</v>
          </cell>
          <cell r="B57">
            <v>18.100000000000001</v>
          </cell>
          <cell r="C57" t="str">
            <v>DI pipe dia 80</v>
          </cell>
          <cell r="D57" t="str">
            <v>m</v>
          </cell>
          <cell r="E57">
            <v>6611</v>
          </cell>
          <cell r="O57">
            <v>0</v>
          </cell>
          <cell r="P57">
            <v>0</v>
          </cell>
          <cell r="R57">
            <v>6611</v>
          </cell>
        </row>
        <row r="58">
          <cell r="A58" t="str">
            <v>D100</v>
          </cell>
          <cell r="B58">
            <v>18.2</v>
          </cell>
          <cell r="C58" t="str">
            <v>DI pipe dia 100</v>
          </cell>
          <cell r="D58" t="str">
            <v>m</v>
          </cell>
          <cell r="E58">
            <v>5740</v>
          </cell>
          <cell r="O58">
            <v>0</v>
          </cell>
          <cell r="P58">
            <v>0</v>
          </cell>
          <cell r="R58">
            <v>5740</v>
          </cell>
        </row>
        <row r="59">
          <cell r="A59" t="str">
            <v>D150</v>
          </cell>
          <cell r="B59">
            <v>18.3</v>
          </cell>
          <cell r="C59" t="str">
            <v>DI pipe dia 150</v>
          </cell>
          <cell r="D59" t="str">
            <v>m</v>
          </cell>
          <cell r="E59">
            <v>5230</v>
          </cell>
          <cell r="O59">
            <v>0</v>
          </cell>
          <cell r="P59">
            <v>780</v>
          </cell>
          <cell r="R59">
            <v>6010</v>
          </cell>
        </row>
        <row r="60">
          <cell r="A60" t="str">
            <v>D200</v>
          </cell>
          <cell r="B60">
            <v>18.399999999999999</v>
          </cell>
          <cell r="C60" t="str">
            <v>DI pipe dia 200</v>
          </cell>
          <cell r="D60" t="str">
            <v>m</v>
          </cell>
          <cell r="E60">
            <v>5735</v>
          </cell>
          <cell r="O60">
            <v>75</v>
          </cell>
          <cell r="P60">
            <v>1430</v>
          </cell>
          <cell r="R60">
            <v>7240</v>
          </cell>
        </row>
        <row r="61">
          <cell r="A61" t="str">
            <v>D250</v>
          </cell>
          <cell r="B61">
            <v>18.5</v>
          </cell>
          <cell r="C61" t="str">
            <v>DI pipe dia 250</v>
          </cell>
          <cell r="D61" t="str">
            <v>m</v>
          </cell>
          <cell r="E61">
            <v>1525</v>
          </cell>
          <cell r="O61">
            <v>0</v>
          </cell>
          <cell r="P61">
            <v>140</v>
          </cell>
          <cell r="R61">
            <v>1665</v>
          </cell>
        </row>
        <row r="62">
          <cell r="A62" t="str">
            <v>D300</v>
          </cell>
          <cell r="B62">
            <v>18.600000000000001</v>
          </cell>
          <cell r="C62" t="str">
            <v>DI pipe dia 300</v>
          </cell>
          <cell r="D62" t="str">
            <v>m</v>
          </cell>
          <cell r="E62">
            <v>7410</v>
          </cell>
          <cell r="O62">
            <v>0</v>
          </cell>
          <cell r="P62">
            <v>10</v>
          </cell>
          <cell r="R62">
            <v>7420</v>
          </cell>
        </row>
        <row r="63">
          <cell r="A63" t="str">
            <v>D300_1</v>
          </cell>
          <cell r="B63" t="str">
            <v>18.6_1</v>
          </cell>
          <cell r="C63" t="str">
            <v>DI pipe dia 300</v>
          </cell>
          <cell r="D63" t="str">
            <v>m</v>
          </cell>
          <cell r="E63">
            <v>800</v>
          </cell>
          <cell r="O63">
            <v>0</v>
          </cell>
          <cell r="P63">
            <v>0</v>
          </cell>
          <cell r="R63">
            <v>800</v>
          </cell>
        </row>
        <row r="64">
          <cell r="E64">
            <v>33051</v>
          </cell>
          <cell r="F64">
            <v>0</v>
          </cell>
          <cell r="G64">
            <v>0</v>
          </cell>
          <cell r="H64">
            <v>0</v>
          </cell>
          <cell r="I64">
            <v>0</v>
          </cell>
          <cell r="J64">
            <v>0</v>
          </cell>
          <cell r="K64">
            <v>0</v>
          </cell>
          <cell r="L64">
            <v>0</v>
          </cell>
          <cell r="M64">
            <v>0</v>
          </cell>
          <cell r="N64">
            <v>0</v>
          </cell>
          <cell r="O64">
            <v>75</v>
          </cell>
          <cell r="P64">
            <v>2360</v>
          </cell>
          <cell r="Q64">
            <v>0</v>
          </cell>
          <cell r="R64">
            <v>35486</v>
          </cell>
        </row>
        <row r="65">
          <cell r="R65">
            <v>0</v>
          </cell>
        </row>
        <row r="66">
          <cell r="R66">
            <v>0</v>
          </cell>
        </row>
      </sheetData>
      <sheetData sheetId="11">
        <row r="20">
          <cell r="B20" t="str">
            <v>H32/6</v>
          </cell>
          <cell r="D20" t="str">
            <v xml:space="preserve">HDPE - 32/6 (dia/kgf/cm2)   </v>
          </cell>
          <cell r="G20">
            <v>1818</v>
          </cell>
          <cell r="H20">
            <v>0</v>
          </cell>
          <cell r="I20">
            <v>0</v>
          </cell>
          <cell r="J20">
            <v>0</v>
          </cell>
          <cell r="K20">
            <v>552</v>
          </cell>
          <cell r="L20">
            <v>0</v>
          </cell>
          <cell r="M20">
            <v>0</v>
          </cell>
          <cell r="N20">
            <v>0</v>
          </cell>
          <cell r="O20">
            <v>0</v>
          </cell>
          <cell r="R20">
            <v>200</v>
          </cell>
          <cell r="S20">
            <v>2570</v>
          </cell>
        </row>
        <row r="21">
          <cell r="B21" t="str">
            <v>H32/10</v>
          </cell>
          <cell r="D21" t="str">
            <v xml:space="preserve">HDPE - 32/10 (dia/kgf/cm2)   </v>
          </cell>
          <cell r="G21">
            <v>670</v>
          </cell>
          <cell r="H21">
            <v>240</v>
          </cell>
          <cell r="I21">
            <v>0</v>
          </cell>
          <cell r="J21">
            <v>103</v>
          </cell>
          <cell r="K21">
            <v>0</v>
          </cell>
          <cell r="L21">
            <v>0</v>
          </cell>
          <cell r="M21">
            <v>0</v>
          </cell>
          <cell r="N21">
            <v>0</v>
          </cell>
          <cell r="O21">
            <v>0</v>
          </cell>
          <cell r="R21">
            <v>936</v>
          </cell>
          <cell r="S21">
            <v>1949</v>
          </cell>
        </row>
        <row r="22">
          <cell r="B22" t="str">
            <v>H40/6</v>
          </cell>
          <cell r="D22" t="str">
            <v xml:space="preserve">HDPE - 40/6 (dia/kgf/cm2)   </v>
          </cell>
          <cell r="G22">
            <v>564</v>
          </cell>
          <cell r="H22">
            <v>229</v>
          </cell>
          <cell r="I22">
            <v>350</v>
          </cell>
          <cell r="J22">
            <v>0</v>
          </cell>
          <cell r="K22">
            <v>405</v>
          </cell>
          <cell r="L22">
            <v>293</v>
          </cell>
          <cell r="M22">
            <v>1200</v>
          </cell>
          <cell r="N22">
            <v>1550</v>
          </cell>
          <cell r="O22">
            <v>0</v>
          </cell>
          <cell r="R22">
            <v>150</v>
          </cell>
          <cell r="S22">
            <v>4741</v>
          </cell>
        </row>
        <row r="23">
          <cell r="B23" t="str">
            <v>H40/10</v>
          </cell>
          <cell r="D23" t="str">
            <v xml:space="preserve">HDPE - 40/10 (dia/kgf/cm2)   </v>
          </cell>
          <cell r="G23">
            <v>330</v>
          </cell>
          <cell r="H23">
            <v>0</v>
          </cell>
          <cell r="I23">
            <v>819</v>
          </cell>
          <cell r="J23">
            <v>0</v>
          </cell>
          <cell r="K23">
            <v>0</v>
          </cell>
          <cell r="L23">
            <v>0</v>
          </cell>
          <cell r="M23">
            <v>3826</v>
          </cell>
          <cell r="N23">
            <v>1325</v>
          </cell>
          <cell r="O23">
            <v>0</v>
          </cell>
          <cell r="R23">
            <v>557</v>
          </cell>
          <cell r="S23">
            <v>6857</v>
          </cell>
        </row>
        <row r="24">
          <cell r="B24" t="str">
            <v>H50/6</v>
          </cell>
          <cell r="D24" t="str">
            <v xml:space="preserve">HDPE - 50/6 (dia/kgf/cm2)   </v>
          </cell>
          <cell r="G24">
            <v>617</v>
          </cell>
          <cell r="H24">
            <v>0</v>
          </cell>
          <cell r="I24">
            <v>109</v>
          </cell>
          <cell r="J24">
            <v>0</v>
          </cell>
          <cell r="K24">
            <v>0</v>
          </cell>
          <cell r="L24">
            <v>899</v>
          </cell>
          <cell r="M24">
            <v>1050</v>
          </cell>
          <cell r="N24">
            <v>0</v>
          </cell>
          <cell r="O24">
            <v>0</v>
          </cell>
          <cell r="R24">
            <v>0</v>
          </cell>
          <cell r="S24">
            <v>2675</v>
          </cell>
        </row>
        <row r="25">
          <cell r="B25" t="str">
            <v>H50/10</v>
          </cell>
          <cell r="D25" t="str">
            <v xml:space="preserve">HDPE - 50/10 (dia/kgf/cm2)   </v>
          </cell>
          <cell r="G25">
            <v>0</v>
          </cell>
          <cell r="H25">
            <v>0</v>
          </cell>
          <cell r="I25">
            <v>553</v>
          </cell>
          <cell r="J25">
            <v>0</v>
          </cell>
          <cell r="K25">
            <v>0</v>
          </cell>
          <cell r="L25">
            <v>1953</v>
          </cell>
          <cell r="M25">
            <v>1535</v>
          </cell>
          <cell r="N25">
            <v>1310</v>
          </cell>
          <cell r="O25">
            <v>238</v>
          </cell>
          <cell r="R25">
            <v>1008</v>
          </cell>
          <cell r="S25">
            <v>6597</v>
          </cell>
        </row>
        <row r="26">
          <cell r="B26" t="str">
            <v>H63/6</v>
          </cell>
          <cell r="D26" t="str">
            <v xml:space="preserve">HDPE - 63/6 (dia/kgf/cm2)   </v>
          </cell>
          <cell r="G26">
            <v>36</v>
          </cell>
          <cell r="H26">
            <v>594</v>
          </cell>
          <cell r="I26">
            <v>506</v>
          </cell>
          <cell r="J26">
            <v>0</v>
          </cell>
          <cell r="K26">
            <v>0</v>
          </cell>
          <cell r="L26">
            <v>147</v>
          </cell>
          <cell r="M26">
            <v>75</v>
          </cell>
          <cell r="N26">
            <v>0</v>
          </cell>
          <cell r="O26">
            <v>0</v>
          </cell>
          <cell r="R26">
            <v>0</v>
          </cell>
          <cell r="S26">
            <v>1358</v>
          </cell>
        </row>
        <row r="27">
          <cell r="B27" t="str">
            <v>H63/10</v>
          </cell>
          <cell r="D27" t="str">
            <v xml:space="preserve">HDPE - 63/10(dia/kgf/cm2)   </v>
          </cell>
          <cell r="G27">
            <v>0</v>
          </cell>
          <cell r="H27">
            <v>0</v>
          </cell>
          <cell r="I27">
            <v>202</v>
          </cell>
          <cell r="J27">
            <v>0</v>
          </cell>
          <cell r="K27">
            <v>0</v>
          </cell>
          <cell r="L27">
            <v>0</v>
          </cell>
          <cell r="M27">
            <v>4526</v>
          </cell>
          <cell r="N27">
            <v>460</v>
          </cell>
          <cell r="O27">
            <v>1245</v>
          </cell>
          <cell r="R27">
            <v>2470</v>
          </cell>
          <cell r="S27">
            <v>8903</v>
          </cell>
        </row>
        <row r="28">
          <cell r="B28" t="str">
            <v>H75/6</v>
          </cell>
          <cell r="D28" t="str">
            <v xml:space="preserve">HDPE - 75/6 (dia/kgf/cm2)   </v>
          </cell>
          <cell r="G28">
            <v>141</v>
          </cell>
          <cell r="H28">
            <v>0</v>
          </cell>
          <cell r="I28">
            <v>202</v>
          </cell>
          <cell r="J28">
            <v>0</v>
          </cell>
          <cell r="K28">
            <v>239</v>
          </cell>
          <cell r="L28">
            <v>713</v>
          </cell>
          <cell r="M28">
            <v>700</v>
          </cell>
          <cell r="N28">
            <v>711</v>
          </cell>
          <cell r="O28">
            <v>0</v>
          </cell>
          <cell r="R28">
            <v>0</v>
          </cell>
          <cell r="S28">
            <v>2706</v>
          </cell>
        </row>
        <row r="29">
          <cell r="B29" t="str">
            <v>H75/10</v>
          </cell>
          <cell r="D29" t="str">
            <v xml:space="preserve">HDPE - 75/10 (dia/kgf/cm2)   </v>
          </cell>
          <cell r="G29">
            <v>0</v>
          </cell>
          <cell r="H29">
            <v>0</v>
          </cell>
          <cell r="I29">
            <v>0</v>
          </cell>
          <cell r="J29">
            <v>0</v>
          </cell>
          <cell r="K29">
            <v>0</v>
          </cell>
          <cell r="L29">
            <v>0</v>
          </cell>
          <cell r="M29">
            <v>686</v>
          </cell>
          <cell r="N29">
            <v>0</v>
          </cell>
          <cell r="O29">
            <v>0</v>
          </cell>
          <cell r="R29">
            <v>0</v>
          </cell>
          <cell r="S29">
            <v>686</v>
          </cell>
        </row>
        <row r="30">
          <cell r="B30" t="str">
            <v>H90/6</v>
          </cell>
          <cell r="D30" t="str">
            <v xml:space="preserve">HDPE - 90/6 (dia/kgf/cm2)   </v>
          </cell>
          <cell r="G30">
            <v>306</v>
          </cell>
          <cell r="H30">
            <v>0</v>
          </cell>
          <cell r="I30">
            <v>80</v>
          </cell>
          <cell r="J30">
            <v>0</v>
          </cell>
          <cell r="K30">
            <v>2456</v>
          </cell>
          <cell r="L30">
            <v>0</v>
          </cell>
          <cell r="M30">
            <v>420</v>
          </cell>
          <cell r="N30">
            <v>252</v>
          </cell>
          <cell r="O30">
            <v>400</v>
          </cell>
          <cell r="R30">
            <v>1202</v>
          </cell>
          <cell r="S30">
            <v>5116</v>
          </cell>
        </row>
        <row r="31">
          <cell r="B31" t="str">
            <v>H90/10</v>
          </cell>
          <cell r="D31" t="str">
            <v xml:space="preserve">HDPE - 90/10 (dia/kgf/cm2)   </v>
          </cell>
          <cell r="G31">
            <v>231</v>
          </cell>
          <cell r="H31">
            <v>0</v>
          </cell>
          <cell r="I31">
            <v>210</v>
          </cell>
          <cell r="J31">
            <v>0</v>
          </cell>
          <cell r="K31">
            <v>0</v>
          </cell>
          <cell r="L31">
            <v>277</v>
          </cell>
          <cell r="M31">
            <v>0</v>
          </cell>
          <cell r="N31">
            <v>0</v>
          </cell>
          <cell r="O31">
            <v>0</v>
          </cell>
          <cell r="R31">
            <v>1654</v>
          </cell>
          <cell r="S31">
            <v>2372</v>
          </cell>
        </row>
        <row r="32">
          <cell r="B32" t="str">
            <v>H110/4</v>
          </cell>
          <cell r="D32" t="str">
            <v xml:space="preserve">HDPE - 110/4 (dia/kgf/cm2)   </v>
          </cell>
          <cell r="G32">
            <v>0</v>
          </cell>
          <cell r="H32">
            <v>0</v>
          </cell>
          <cell r="I32">
            <v>0</v>
          </cell>
          <cell r="J32">
            <v>0</v>
          </cell>
          <cell r="K32">
            <v>0</v>
          </cell>
          <cell r="L32">
            <v>0</v>
          </cell>
          <cell r="M32">
            <v>0</v>
          </cell>
          <cell r="N32">
            <v>0</v>
          </cell>
          <cell r="O32">
            <v>0</v>
          </cell>
          <cell r="R32">
            <v>0</v>
          </cell>
          <cell r="S32">
            <v>0</v>
          </cell>
        </row>
        <row r="33">
          <cell r="B33" t="str">
            <v>H110/6</v>
          </cell>
          <cell r="D33" t="str">
            <v xml:space="preserve">HDPE - 110/6 (dia/kgf/cm2)   </v>
          </cell>
          <cell r="G33">
            <v>0</v>
          </cell>
          <cell r="H33">
            <v>0</v>
          </cell>
          <cell r="I33">
            <v>0</v>
          </cell>
          <cell r="J33">
            <v>0</v>
          </cell>
          <cell r="K33">
            <v>380</v>
          </cell>
          <cell r="L33">
            <v>1050</v>
          </cell>
          <cell r="M33">
            <v>430</v>
          </cell>
          <cell r="N33">
            <v>0</v>
          </cell>
          <cell r="O33">
            <v>660</v>
          </cell>
          <cell r="R33">
            <v>0</v>
          </cell>
          <cell r="S33">
            <v>2520</v>
          </cell>
        </row>
        <row r="34">
          <cell r="B34" t="str">
            <v>H110/10</v>
          </cell>
          <cell r="D34" t="str">
            <v xml:space="preserve">HDPE - 110/10 (dia/kgf/cm2)   </v>
          </cell>
          <cell r="G34">
            <v>0</v>
          </cell>
          <cell r="H34">
            <v>0</v>
          </cell>
          <cell r="I34">
            <v>260</v>
          </cell>
          <cell r="J34">
            <v>0</v>
          </cell>
          <cell r="K34">
            <v>0</v>
          </cell>
          <cell r="L34">
            <v>652</v>
          </cell>
          <cell r="M34">
            <v>0</v>
          </cell>
          <cell r="N34">
            <v>0</v>
          </cell>
          <cell r="O34">
            <v>0</v>
          </cell>
          <cell r="R34">
            <v>480</v>
          </cell>
          <cell r="S34">
            <v>1392</v>
          </cell>
        </row>
        <row r="35">
          <cell r="B35" t="str">
            <v>H125/4</v>
          </cell>
          <cell r="D35" t="str">
            <v xml:space="preserve">HDPE - 125/4 (dia/kgf/cm2)   </v>
          </cell>
          <cell r="G35">
            <v>20</v>
          </cell>
          <cell r="H35">
            <v>0</v>
          </cell>
          <cell r="I35">
            <v>0</v>
          </cell>
          <cell r="J35">
            <v>0</v>
          </cell>
          <cell r="K35">
            <v>0</v>
          </cell>
          <cell r="L35">
            <v>248</v>
          </cell>
          <cell r="M35">
            <v>0</v>
          </cell>
          <cell r="N35">
            <v>0</v>
          </cell>
          <cell r="O35">
            <v>0</v>
          </cell>
          <cell r="R35">
            <v>0</v>
          </cell>
          <cell r="S35">
            <v>268</v>
          </cell>
        </row>
        <row r="36">
          <cell r="B36" t="str">
            <v>H125/6</v>
          </cell>
          <cell r="D36" t="str">
            <v xml:space="preserve">HDPE - 125/6 (dia/kgf/cm2)   </v>
          </cell>
          <cell r="G36">
            <v>0</v>
          </cell>
          <cell r="H36">
            <v>0</v>
          </cell>
          <cell r="I36">
            <v>481</v>
          </cell>
          <cell r="J36">
            <v>0</v>
          </cell>
          <cell r="K36">
            <v>248</v>
          </cell>
          <cell r="L36">
            <v>553</v>
          </cell>
          <cell r="M36">
            <v>0</v>
          </cell>
          <cell r="N36">
            <v>0</v>
          </cell>
          <cell r="O36">
            <v>0</v>
          </cell>
          <cell r="R36">
            <v>0</v>
          </cell>
          <cell r="S36">
            <v>1282</v>
          </cell>
        </row>
        <row r="37">
          <cell r="B37" t="str">
            <v>H125/10</v>
          </cell>
          <cell r="D37" t="str">
            <v xml:space="preserve">HDPE - 125/10 (dia/kgf/cm2)   </v>
          </cell>
          <cell r="G37">
            <v>0</v>
          </cell>
          <cell r="H37">
            <v>0</v>
          </cell>
          <cell r="I37">
            <v>1571</v>
          </cell>
          <cell r="J37">
            <v>477</v>
          </cell>
          <cell r="K37">
            <v>0</v>
          </cell>
          <cell r="L37">
            <v>846</v>
          </cell>
          <cell r="M37">
            <v>0</v>
          </cell>
          <cell r="N37">
            <v>1638</v>
          </cell>
          <cell r="O37">
            <v>1300</v>
          </cell>
          <cell r="R37">
            <v>2481</v>
          </cell>
          <cell r="S37">
            <v>8313</v>
          </cell>
        </row>
        <row r="38">
          <cell r="B38" t="str">
            <v>H140/6</v>
          </cell>
          <cell r="D38" t="str">
            <v xml:space="preserve">HDPE - 140/6 (dia/kgf/cm2)   </v>
          </cell>
          <cell r="G38">
            <v>0</v>
          </cell>
          <cell r="H38">
            <v>0</v>
          </cell>
          <cell r="I38">
            <v>391</v>
          </cell>
          <cell r="J38">
            <v>0</v>
          </cell>
          <cell r="K38">
            <v>0</v>
          </cell>
          <cell r="L38">
            <v>0</v>
          </cell>
          <cell r="M38">
            <v>177</v>
          </cell>
          <cell r="N38">
            <v>0</v>
          </cell>
          <cell r="O38">
            <v>60</v>
          </cell>
          <cell r="R38">
            <v>403</v>
          </cell>
          <cell r="S38">
            <v>1031</v>
          </cell>
        </row>
        <row r="39">
          <cell r="B39" t="str">
            <v>H140/10</v>
          </cell>
          <cell r="D39" t="str">
            <v xml:space="preserve">HDPE - 140/10 (dia/kgf/cm2)   </v>
          </cell>
          <cell r="G39">
            <v>0</v>
          </cell>
          <cell r="H39">
            <v>0</v>
          </cell>
          <cell r="I39">
            <v>0</v>
          </cell>
          <cell r="J39">
            <v>0</v>
          </cell>
          <cell r="K39">
            <v>0</v>
          </cell>
          <cell r="L39">
            <v>0</v>
          </cell>
          <cell r="M39">
            <v>0</v>
          </cell>
          <cell r="N39">
            <v>1127</v>
          </cell>
          <cell r="O39">
            <v>0</v>
          </cell>
          <cell r="R39">
            <v>770</v>
          </cell>
          <cell r="S39">
            <v>1897</v>
          </cell>
        </row>
        <row r="40">
          <cell r="B40" t="str">
            <v>H160/4</v>
          </cell>
          <cell r="D40" t="str">
            <v xml:space="preserve">HDPE - 160/4 (dia/kgf/cm2)   </v>
          </cell>
          <cell r="G40">
            <v>0</v>
          </cell>
          <cell r="H40">
            <v>0</v>
          </cell>
          <cell r="I40">
            <v>1580</v>
          </cell>
          <cell r="J40">
            <v>0</v>
          </cell>
          <cell r="K40">
            <v>0</v>
          </cell>
          <cell r="L40">
            <v>0</v>
          </cell>
          <cell r="M40">
            <v>0</v>
          </cell>
          <cell r="N40">
            <v>0</v>
          </cell>
          <cell r="O40">
            <v>0</v>
          </cell>
          <cell r="R40">
            <v>10</v>
          </cell>
          <cell r="S40">
            <v>1590</v>
          </cell>
        </row>
        <row r="41">
          <cell r="B41" t="str">
            <v>H160/6</v>
          </cell>
          <cell r="D41" t="str">
            <v xml:space="preserve">HDPE - 160/6 (dia/kgf/cm2)   </v>
          </cell>
          <cell r="G41">
            <v>0</v>
          </cell>
          <cell r="H41">
            <v>0</v>
          </cell>
          <cell r="I41">
            <v>0</v>
          </cell>
          <cell r="J41">
            <v>0</v>
          </cell>
          <cell r="K41">
            <v>0</v>
          </cell>
          <cell r="L41">
            <v>0</v>
          </cell>
          <cell r="M41">
            <v>0</v>
          </cell>
          <cell r="N41">
            <v>3173</v>
          </cell>
          <cell r="O41">
            <v>440</v>
          </cell>
          <cell r="R41">
            <v>1865</v>
          </cell>
          <cell r="S41">
            <v>5478</v>
          </cell>
        </row>
        <row r="42">
          <cell r="J42">
            <v>0</v>
          </cell>
          <cell r="K42">
            <v>0</v>
          </cell>
          <cell r="L42">
            <v>0</v>
          </cell>
          <cell r="M42">
            <v>0</v>
          </cell>
          <cell r="N42">
            <v>0</v>
          </cell>
          <cell r="O42">
            <v>0</v>
          </cell>
          <cell r="R42">
            <v>0</v>
          </cell>
          <cell r="S42">
            <v>0</v>
          </cell>
        </row>
        <row r="43">
          <cell r="S43">
            <v>0</v>
          </cell>
        </row>
        <row r="44">
          <cell r="B44" t="str">
            <v>G40</v>
          </cell>
          <cell r="D44" t="str">
            <v>GI pipe dia 40 (Medium 'B' )</v>
          </cell>
          <cell r="O44">
            <v>5835</v>
          </cell>
          <cell r="S44">
            <v>5835</v>
          </cell>
        </row>
        <row r="45">
          <cell r="B45" t="str">
            <v>G50</v>
          </cell>
          <cell r="D45" t="str">
            <v>GI pipe dia 50 (Medium 'B' )</v>
          </cell>
          <cell r="O45">
            <v>2411</v>
          </cell>
          <cell r="S45">
            <v>2411</v>
          </cell>
        </row>
        <row r="46">
          <cell r="B46" t="str">
            <v>G63</v>
          </cell>
          <cell r="D46" t="str">
            <v>GI pipe dia 63 (Medium 'B' )</v>
          </cell>
          <cell r="O46">
            <v>0</v>
          </cell>
          <cell r="S46">
            <v>0</v>
          </cell>
        </row>
        <row r="47">
          <cell r="B47" t="str">
            <v>G75</v>
          </cell>
          <cell r="D47" t="str">
            <v>GI pipe dia 75 (Medium 'B' )</v>
          </cell>
          <cell r="O47">
            <v>2312</v>
          </cell>
          <cell r="S47">
            <v>2312</v>
          </cell>
        </row>
        <row r="48">
          <cell r="B48" t="str">
            <v>G100</v>
          </cell>
          <cell r="D48" t="str">
            <v>GI pipe dia 100 (Medium 'B' )</v>
          </cell>
          <cell r="O48">
            <v>0</v>
          </cell>
          <cell r="S48">
            <v>0</v>
          </cell>
        </row>
        <row r="49">
          <cell r="B49" t="str">
            <v>G150</v>
          </cell>
          <cell r="D49" t="str">
            <v>GI pipe dia 150 (Medium 'B' )</v>
          </cell>
          <cell r="S49">
            <v>0</v>
          </cell>
        </row>
        <row r="50">
          <cell r="S50">
            <v>0</v>
          </cell>
        </row>
        <row r="51">
          <cell r="S51">
            <v>0</v>
          </cell>
        </row>
        <row r="52">
          <cell r="B52" t="str">
            <v>D80</v>
          </cell>
          <cell r="D52" t="str">
            <v>DI pipe dia 80</v>
          </cell>
          <cell r="O52">
            <v>0</v>
          </cell>
          <cell r="S52">
            <v>0</v>
          </cell>
        </row>
        <row r="53">
          <cell r="B53" t="str">
            <v>D100</v>
          </cell>
          <cell r="D53" t="str">
            <v>DI pipe dia 100</v>
          </cell>
          <cell r="O53">
            <v>0</v>
          </cell>
          <cell r="S53">
            <v>0</v>
          </cell>
        </row>
        <row r="54">
          <cell r="B54" t="str">
            <v>D150</v>
          </cell>
          <cell r="D54" t="str">
            <v>DI pipe dia 150</v>
          </cell>
          <cell r="O54">
            <v>0</v>
          </cell>
          <cell r="S54">
            <v>0</v>
          </cell>
        </row>
        <row r="55">
          <cell r="B55" t="str">
            <v>D200</v>
          </cell>
          <cell r="D55" t="str">
            <v>DI pipe dia 200</v>
          </cell>
          <cell r="O55">
            <v>0</v>
          </cell>
          <cell r="S55">
            <v>0</v>
          </cell>
        </row>
        <row r="56">
          <cell r="B56" t="str">
            <v>D250</v>
          </cell>
          <cell r="D56" t="str">
            <v>DI pipe dia 250</v>
          </cell>
          <cell r="O56">
            <v>10</v>
          </cell>
          <cell r="S56">
            <v>10</v>
          </cell>
        </row>
        <row r="57">
          <cell r="B57" t="str">
            <v>D300</v>
          </cell>
          <cell r="D57" t="str">
            <v>DI pipe dia 300</v>
          </cell>
          <cell r="O57">
            <v>0</v>
          </cell>
          <cell r="S57">
            <v>0</v>
          </cell>
        </row>
        <row r="58">
          <cell r="B58" t="str">
            <v>D300_1</v>
          </cell>
          <cell r="D58" t="str">
            <v>DI pipe dia 300</v>
          </cell>
          <cell r="O58">
            <v>0</v>
          </cell>
          <cell r="S58">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6">
          <cell r="B26" t="str">
            <v>1.3</v>
          </cell>
          <cell r="C26" t="str">
            <v>Site Clearance in thick vegetation area</v>
          </cell>
          <cell r="D26" t="str">
            <v>sqm</v>
          </cell>
          <cell r="E26">
            <v>32750</v>
          </cell>
          <cell r="F26">
            <v>3.68</v>
          </cell>
          <cell r="G26">
            <v>120520</v>
          </cell>
        </row>
        <row r="27">
          <cell r="B27" t="str">
            <v>1.1.c</v>
          </cell>
          <cell r="C27" t="str">
            <v>Cutting of Trees (61-90 cm dia.)</v>
          </cell>
          <cell r="D27" t="str">
            <v>no</v>
          </cell>
          <cell r="E27">
            <v>850</v>
          </cell>
          <cell r="F27">
            <v>90.160000000000011</v>
          </cell>
          <cell r="G27">
            <v>76636.000000000015</v>
          </cell>
        </row>
        <row r="28">
          <cell r="B28" t="str">
            <v>1.2.c</v>
          </cell>
          <cell r="C28" t="str">
            <v>Removal of Tree roots (61-90 cm dia.)</v>
          </cell>
          <cell r="D28" t="str">
            <v>no</v>
          </cell>
          <cell r="E28">
            <v>850</v>
          </cell>
          <cell r="F28">
            <v>231.84</v>
          </cell>
          <cell r="G28">
            <v>197064</v>
          </cell>
        </row>
        <row r="29">
          <cell r="B29">
            <v>2.2000000000000002</v>
          </cell>
          <cell r="C29" t="str">
            <v>E/W excavation in hard clay</v>
          </cell>
          <cell r="D29" t="str">
            <v>cum</v>
          </cell>
          <cell r="E29">
            <v>25201</v>
          </cell>
          <cell r="F29">
            <v>75.808000000000007</v>
          </cell>
          <cell r="G29">
            <v>1910437.4080000003</v>
          </cell>
        </row>
        <row r="30">
          <cell r="B30" t="str">
            <v>2.10</v>
          </cell>
          <cell r="C30" t="str">
            <v>E/W Excavation of fractured and soft rock</v>
          </cell>
          <cell r="D30" t="str">
            <v>sqm</v>
          </cell>
          <cell r="E30">
            <v>9015</v>
          </cell>
          <cell r="F30">
            <v>236.9</v>
          </cell>
          <cell r="G30">
            <v>2135653.5</v>
          </cell>
        </row>
        <row r="31">
          <cell r="B31" t="str">
            <v>6.1.b</v>
          </cell>
          <cell r="C31" t="str">
            <v>Rubble masonry works in 1:4 cement mortar</v>
          </cell>
          <cell r="D31" t="str">
            <v>cum</v>
          </cell>
          <cell r="E31">
            <v>350</v>
          </cell>
          <cell r="F31">
            <v>3062.1631243026563</v>
          </cell>
          <cell r="G31">
            <v>1071757.0935059297</v>
          </cell>
        </row>
        <row r="32">
          <cell r="B32" t="str">
            <v>16.2.a</v>
          </cell>
          <cell r="C32" t="str">
            <v>2mx1mx1m size Gabion box fabrication, 10 and 7 SWG ( 80x100 hex)</v>
          </cell>
          <cell r="D32" t="str">
            <v>cum</v>
          </cell>
          <cell r="E32">
            <v>750</v>
          </cell>
          <cell r="F32">
            <v>868.58349999999996</v>
          </cell>
          <cell r="G32">
            <v>651437.625</v>
          </cell>
        </row>
      </sheetData>
      <sheetData sheetId="34">
        <row r="136">
          <cell r="B136" t="str">
            <v>1.4</v>
          </cell>
          <cell r="C136" t="str">
            <v>Site Clearance in thin vegetation area</v>
          </cell>
          <cell r="I136">
            <v>29725</v>
          </cell>
          <cell r="K136">
            <v>2.76</v>
          </cell>
          <cell r="L136">
            <v>82041</v>
          </cell>
        </row>
        <row r="137">
          <cell r="B137">
            <v>2.14</v>
          </cell>
          <cell r="C137" t="str">
            <v>E/W Excavation for foundation, drain, pipelines etc. in BM Soil</v>
          </cell>
          <cell r="I137">
            <v>2792.83</v>
          </cell>
          <cell r="K137">
            <v>150.66839999999999</v>
          </cell>
          <cell r="L137">
            <v>420791.22757199995</v>
          </cell>
        </row>
        <row r="138">
          <cell r="B138" t="str">
            <v>16.2.a</v>
          </cell>
          <cell r="C138" t="str">
            <v>2mx1mx1m size Gabion box fabrication, 10 and 7 SWG ( 80x100 hex)</v>
          </cell>
          <cell r="I138">
            <v>110</v>
          </cell>
          <cell r="K138">
            <v>868.58349999999996</v>
          </cell>
          <cell r="L138">
            <v>95544.184999999998</v>
          </cell>
        </row>
        <row r="139">
          <cell r="B139" t="str">
            <v>16.2.c</v>
          </cell>
          <cell r="C139" t="str">
            <v>2mx1mx0.5m size Gabion box fabrication, 10 and 7 SWG ( 80x100 hex)</v>
          </cell>
          <cell r="I139">
            <v>1415.5</v>
          </cell>
          <cell r="K139">
            <v>1240.4475000000002</v>
          </cell>
          <cell r="L139">
            <v>1755853.4362500003</v>
          </cell>
        </row>
        <row r="140">
          <cell r="B140">
            <v>16.11</v>
          </cell>
          <cell r="C140" t="str">
            <v>Filling of Gabion box with boulder</v>
          </cell>
          <cell r="I140">
            <v>1525.5</v>
          </cell>
          <cell r="K140">
            <v>974.35519562499996</v>
          </cell>
          <cell r="L140">
            <v>1486378.8509259375</v>
          </cell>
        </row>
        <row r="141">
          <cell r="B141" t="str">
            <v>2.25.b</v>
          </cell>
          <cell r="C141" t="str">
            <v xml:space="preserve">Filling with ordinary soils with compaction </v>
          </cell>
          <cell r="I141">
            <v>115</v>
          </cell>
          <cell r="K141">
            <v>23.69</v>
          </cell>
          <cell r="L141">
            <v>2724.3500000000004</v>
          </cell>
        </row>
        <row r="142">
          <cell r="B142">
            <v>11.16</v>
          </cell>
          <cell r="C142" t="str">
            <v xml:space="preserve">Stone soling with sand </v>
          </cell>
          <cell r="I142">
            <v>93.5</v>
          </cell>
          <cell r="K142">
            <v>1371.1740676875002</v>
          </cell>
          <cell r="L142">
            <v>128204.77532878127</v>
          </cell>
        </row>
        <row r="143">
          <cell r="B143" t="str">
            <v>7.2.d</v>
          </cell>
          <cell r="C143" t="str">
            <v xml:space="preserve">P.C.C. for  foundation &amp; walls in M15 </v>
          </cell>
          <cell r="I143">
            <v>9.9156692424599981</v>
          </cell>
          <cell r="K143">
            <v>5021.5728177781257</v>
          </cell>
          <cell r="L143">
            <v>49792.255138015746</v>
          </cell>
        </row>
        <row r="144">
          <cell r="B144" t="str">
            <v>16.6.c</v>
          </cell>
          <cell r="C144" t="str">
            <v>2mx1mx0.5m size Gabion box construction and tying up with 11 SWG GI wire</v>
          </cell>
          <cell r="I144">
            <v>1525.5</v>
          </cell>
          <cell r="K144">
            <v>66.009999999999991</v>
          </cell>
          <cell r="L144">
            <v>100698.25499999999</v>
          </cell>
        </row>
      </sheetData>
      <sheetData sheetId="35">
        <row r="4">
          <cell r="B4" t="str">
            <v>1.3</v>
          </cell>
          <cell r="C4" t="str">
            <v>Site Clearance in thick vegetation area</v>
          </cell>
          <cell r="D4" t="str">
            <v>sqm</v>
          </cell>
          <cell r="E4">
            <v>333</v>
          </cell>
          <cell r="F4">
            <v>3.68</v>
          </cell>
          <cell r="G4">
            <v>1225.44</v>
          </cell>
        </row>
        <row r="5">
          <cell r="B5">
            <v>2.14</v>
          </cell>
          <cell r="C5" t="str">
            <v>E/W Excavation for foundation, drain, pipelines etc. in BM Soil</v>
          </cell>
          <cell r="D5" t="str">
            <v>cum</v>
          </cell>
          <cell r="E5">
            <v>182.48399999999998</v>
          </cell>
          <cell r="F5">
            <v>150.66839999999999</v>
          </cell>
          <cell r="G5">
            <v>27494.572305599995</v>
          </cell>
        </row>
        <row r="6">
          <cell r="B6" t="str">
            <v>2.25.a</v>
          </cell>
          <cell r="C6" t="str">
            <v>Filling with ordinary soils with compaction and sprinkling of water</v>
          </cell>
          <cell r="D6" t="str">
            <v>cum</v>
          </cell>
          <cell r="E6">
            <v>167.23259999999999</v>
          </cell>
          <cell r="F6">
            <v>47.38</v>
          </cell>
          <cell r="G6">
            <v>7923.4805880000004</v>
          </cell>
        </row>
        <row r="7">
          <cell r="B7" t="str">
            <v>8.2.b</v>
          </cell>
          <cell r="C7" t="str">
            <v>Formwork for wall (4 m height and 0.5 m wide) including materials</v>
          </cell>
          <cell r="D7" t="str">
            <v>sqm</v>
          </cell>
          <cell r="E7">
            <v>79.92</v>
          </cell>
          <cell r="F7">
            <v>231.72154999999998</v>
          </cell>
          <cell r="G7">
            <v>18519.186276</v>
          </cell>
        </row>
        <row r="8">
          <cell r="B8">
            <v>11.16</v>
          </cell>
          <cell r="C8" t="str">
            <v xml:space="preserve">Stone soling with sand </v>
          </cell>
          <cell r="D8" t="str">
            <v>cum</v>
          </cell>
          <cell r="E8">
            <v>3.2633999999999994</v>
          </cell>
          <cell r="F8">
            <v>1371.1740676875002</v>
          </cell>
          <cell r="G8">
            <v>4474.6894524913869</v>
          </cell>
        </row>
        <row r="9">
          <cell r="B9" t="str">
            <v>7.4.b</v>
          </cell>
          <cell r="C9" t="str">
            <v xml:space="preserve">P.C.C. for R.C.C. for super structures in M20 </v>
          </cell>
          <cell r="D9" t="str">
            <v>cum</v>
          </cell>
          <cell r="E9">
            <v>11.988</v>
          </cell>
          <cell r="F9">
            <v>6154.8131365578129</v>
          </cell>
          <cell r="G9">
            <v>73783.899881055055</v>
          </cell>
        </row>
        <row r="10">
          <cell r="B10" t="str">
            <v>7.5</v>
          </cell>
          <cell r="C10" t="str">
            <v>Reinforcement work for R.C.C. work</v>
          </cell>
          <cell r="D10" t="str">
            <v>MT</v>
          </cell>
          <cell r="E10">
            <v>1.7981999999999998</v>
          </cell>
          <cell r="F10">
            <v>39248.537514867188</v>
          </cell>
          <cell r="G10">
            <v>70576.720159234173</v>
          </cell>
        </row>
        <row r="91">
          <cell r="B91" t="str">
            <v>1.3</v>
          </cell>
          <cell r="C91" t="str">
            <v>Site Clearance in thick vegetation area</v>
          </cell>
          <cell r="D91" t="str">
            <v>sqm</v>
          </cell>
          <cell r="E91">
            <v>37.5</v>
          </cell>
          <cell r="F91">
            <v>3.68</v>
          </cell>
          <cell r="G91">
            <v>138</v>
          </cell>
        </row>
        <row r="92">
          <cell r="B92">
            <v>2.14</v>
          </cell>
          <cell r="C92" t="str">
            <v>E/W Excavation for foundation, drain, pipelines etc. in BM Soil</v>
          </cell>
          <cell r="D92" t="str">
            <v>cum</v>
          </cell>
          <cell r="E92">
            <v>20.55</v>
          </cell>
          <cell r="F92">
            <v>150.66839999999999</v>
          </cell>
          <cell r="G92">
            <v>3096.2356199999999</v>
          </cell>
        </row>
        <row r="93">
          <cell r="B93" t="str">
            <v>2.25.a</v>
          </cell>
          <cell r="C93" t="str">
            <v>Filling with ordinary soils with compaction and sprinkling of water</v>
          </cell>
          <cell r="D93" t="str">
            <v>cum</v>
          </cell>
          <cell r="E93">
            <v>18.8325</v>
          </cell>
          <cell r="F93">
            <v>47.38</v>
          </cell>
          <cell r="G93">
            <v>892.28385000000003</v>
          </cell>
        </row>
        <row r="94">
          <cell r="B94" t="str">
            <v>8.2.b</v>
          </cell>
          <cell r="C94" t="str">
            <v>Formwork for wall (4 m height and 0.5 m wide) including materials</v>
          </cell>
          <cell r="D94" t="str">
            <v>sqm</v>
          </cell>
          <cell r="E94">
            <v>9</v>
          </cell>
          <cell r="F94">
            <v>231.72154999999998</v>
          </cell>
          <cell r="G94">
            <v>2085.49395</v>
          </cell>
        </row>
        <row r="95">
          <cell r="B95">
            <v>11.16</v>
          </cell>
          <cell r="C95" t="str">
            <v xml:space="preserve">Stone soling with sand </v>
          </cell>
          <cell r="D95" t="str">
            <v>cum</v>
          </cell>
          <cell r="E95">
            <v>0.36749999999999994</v>
          </cell>
          <cell r="F95">
            <v>1371.1740676875002</v>
          </cell>
          <cell r="G95">
            <v>503.90646987515623</v>
          </cell>
        </row>
        <row r="96">
          <cell r="B96" t="str">
            <v>7.4.b</v>
          </cell>
          <cell r="C96" t="str">
            <v xml:space="preserve">P.C.C. for R.C.C. for super structures in M20 </v>
          </cell>
          <cell r="D96" t="str">
            <v>cum</v>
          </cell>
          <cell r="E96">
            <v>1.3499999999999999</v>
          </cell>
          <cell r="F96">
            <v>6154.8131365578129</v>
          </cell>
          <cell r="G96">
            <v>8308.9977343530463</v>
          </cell>
        </row>
        <row r="97">
          <cell r="B97" t="str">
            <v>7.5</v>
          </cell>
          <cell r="C97" t="str">
            <v>Reinforcement work for R.C.C. work</v>
          </cell>
          <cell r="D97" t="str">
            <v>MT</v>
          </cell>
          <cell r="E97">
            <v>0.20249999999999999</v>
          </cell>
          <cell r="F97">
            <v>39248.537514867188</v>
          </cell>
          <cell r="G97">
            <v>7947.8288467606053</v>
          </cell>
        </row>
      </sheetData>
      <sheetData sheetId="36"/>
      <sheetData sheetId="37">
        <row r="5">
          <cell r="A5" t="str">
            <v>1.1.b</v>
          </cell>
          <cell r="B5" t="str">
            <v>Cutting of Trees (21-60 cm dia.)</v>
          </cell>
          <cell r="C5" t="str">
            <v>no</v>
          </cell>
          <cell r="D5">
            <v>0</v>
          </cell>
          <cell r="E5">
            <v>0</v>
          </cell>
          <cell r="F5">
            <v>0</v>
          </cell>
          <cell r="G5">
            <v>0</v>
          </cell>
          <cell r="H5">
            <v>0</v>
          </cell>
          <cell r="I5">
            <v>0</v>
          </cell>
          <cell r="J5">
            <v>0</v>
          </cell>
          <cell r="K5">
            <v>0</v>
          </cell>
          <cell r="L5">
            <v>2</v>
          </cell>
          <cell r="M5">
            <v>0</v>
          </cell>
          <cell r="N5">
            <v>0</v>
          </cell>
          <cell r="O5">
            <v>0</v>
          </cell>
          <cell r="P5">
            <v>0</v>
          </cell>
          <cell r="Q5">
            <v>0</v>
          </cell>
          <cell r="R5">
            <v>0</v>
          </cell>
          <cell r="S5">
            <v>0</v>
          </cell>
          <cell r="T5">
            <v>0</v>
          </cell>
          <cell r="U5">
            <v>2</v>
          </cell>
        </row>
        <row r="6">
          <cell r="A6" t="str">
            <v>1.2.b</v>
          </cell>
          <cell r="B6" t="str">
            <v>Removal of Tree roots (21-60 cm dia.)</v>
          </cell>
          <cell r="C6" t="str">
            <v>no</v>
          </cell>
          <cell r="D6">
            <v>0</v>
          </cell>
          <cell r="E6">
            <v>0</v>
          </cell>
          <cell r="F6">
            <v>0</v>
          </cell>
          <cell r="G6">
            <v>0</v>
          </cell>
          <cell r="H6">
            <v>0</v>
          </cell>
          <cell r="I6">
            <v>0</v>
          </cell>
          <cell r="J6">
            <v>0</v>
          </cell>
          <cell r="K6">
            <v>0</v>
          </cell>
          <cell r="L6">
            <v>2</v>
          </cell>
          <cell r="M6">
            <v>0</v>
          </cell>
          <cell r="N6">
            <v>0</v>
          </cell>
          <cell r="O6">
            <v>0</v>
          </cell>
          <cell r="P6">
            <v>0</v>
          </cell>
          <cell r="Q6">
            <v>0</v>
          </cell>
          <cell r="R6">
            <v>0</v>
          </cell>
          <cell r="S6">
            <v>0</v>
          </cell>
          <cell r="T6">
            <v>0</v>
          </cell>
          <cell r="U6">
            <v>2</v>
          </cell>
        </row>
        <row r="7">
          <cell r="A7" t="str">
            <v>1.4</v>
          </cell>
          <cell r="B7" t="str">
            <v>Site Clearance in thin vegetation area</v>
          </cell>
          <cell r="C7" t="str">
            <v>sqm</v>
          </cell>
          <cell r="D7">
            <v>170.2702643687382</v>
          </cell>
          <cell r="E7">
            <v>36</v>
          </cell>
          <cell r="F7">
            <v>170.2702643687382</v>
          </cell>
          <cell r="G7">
            <v>36</v>
          </cell>
          <cell r="H7">
            <v>412.54052873747639</v>
          </cell>
          <cell r="I7">
            <v>0</v>
          </cell>
          <cell r="J7">
            <v>384</v>
          </cell>
          <cell r="K7">
            <v>0</v>
          </cell>
          <cell r="L7">
            <v>600</v>
          </cell>
          <cell r="M7">
            <v>0</v>
          </cell>
          <cell r="N7">
            <v>900</v>
          </cell>
          <cell r="O7">
            <v>0</v>
          </cell>
          <cell r="P7">
            <v>600</v>
          </cell>
          <cell r="Q7">
            <v>0</v>
          </cell>
          <cell r="R7">
            <v>900</v>
          </cell>
          <cell r="S7">
            <v>0</v>
          </cell>
          <cell r="T7">
            <v>900</v>
          </cell>
          <cell r="U7">
            <v>4284</v>
          </cell>
        </row>
        <row r="8">
          <cell r="A8">
            <v>2.14</v>
          </cell>
          <cell r="B8" t="str">
            <v>E/W Excavation for foundation, drain, pipelines etc. in BM Soil</v>
          </cell>
          <cell r="C8" t="str">
            <v>cum</v>
          </cell>
          <cell r="D8">
            <v>29.96</v>
          </cell>
          <cell r="E8">
            <v>6.8482500000000002</v>
          </cell>
          <cell r="F8">
            <v>29.96</v>
          </cell>
          <cell r="G8">
            <v>6.8482500000000002</v>
          </cell>
          <cell r="H8">
            <v>73.616500000000002</v>
          </cell>
          <cell r="I8">
            <v>150.79644737231007</v>
          </cell>
          <cell r="J8">
            <v>1.7842499999999999</v>
          </cell>
          <cell r="K8">
            <v>49.087385212340521</v>
          </cell>
          <cell r="L8">
            <v>17.562275</v>
          </cell>
          <cell r="M8">
            <v>58.90486225480862</v>
          </cell>
          <cell r="N8">
            <v>55.65625</v>
          </cell>
          <cell r="O8">
            <v>226.12099868176279</v>
          </cell>
          <cell r="P8">
            <v>194.95425</v>
          </cell>
          <cell r="Q8">
            <v>181.20706425905928</v>
          </cell>
          <cell r="R8">
            <v>3.65625</v>
          </cell>
          <cell r="S8">
            <v>292.2417478616693</v>
          </cell>
          <cell r="T8">
            <v>295.8979978616693</v>
          </cell>
          <cell r="U8">
            <v>1527.8697785036197</v>
          </cell>
        </row>
        <row r="9">
          <cell r="A9" t="str">
            <v>2.25.a</v>
          </cell>
          <cell r="B9" t="str">
            <v>Filling with ordinary soils with compaction and sprinkling of water</v>
          </cell>
          <cell r="C9" t="str">
            <v>cum</v>
          </cell>
          <cell r="D9">
            <v>9.14</v>
          </cell>
          <cell r="E9">
            <v>0</v>
          </cell>
          <cell r="F9">
            <v>9.14</v>
          </cell>
          <cell r="G9">
            <v>0</v>
          </cell>
          <cell r="H9">
            <v>18.28</v>
          </cell>
          <cell r="I9">
            <v>0</v>
          </cell>
          <cell r="J9">
            <v>0</v>
          </cell>
          <cell r="K9">
            <v>0</v>
          </cell>
          <cell r="L9">
            <v>0</v>
          </cell>
          <cell r="M9">
            <v>0</v>
          </cell>
          <cell r="N9">
            <v>0</v>
          </cell>
          <cell r="O9">
            <v>0</v>
          </cell>
          <cell r="P9">
            <v>0</v>
          </cell>
          <cell r="Q9">
            <v>0</v>
          </cell>
          <cell r="R9">
            <v>0</v>
          </cell>
          <cell r="S9">
            <v>0</v>
          </cell>
          <cell r="T9">
            <v>0</v>
          </cell>
          <cell r="U9">
            <v>0</v>
          </cell>
        </row>
        <row r="10">
          <cell r="A10">
            <v>11.16</v>
          </cell>
          <cell r="B10" t="str">
            <v xml:space="preserve">Stone soling with sand </v>
          </cell>
          <cell r="C10" t="str">
            <v>cum</v>
          </cell>
          <cell r="D10">
            <v>3.73</v>
          </cell>
          <cell r="E10">
            <v>0.19574999999999998</v>
          </cell>
          <cell r="F10">
            <v>3.73</v>
          </cell>
          <cell r="G10">
            <v>0.19574999999999998</v>
          </cell>
          <cell r="H10">
            <v>7.8514999999999997</v>
          </cell>
          <cell r="I10">
            <v>9.8033398755269516</v>
          </cell>
          <cell r="J10">
            <v>0.41174999999999995</v>
          </cell>
          <cell r="K10">
            <v>4.0856412459935258</v>
          </cell>
          <cell r="L10">
            <v>2.0219999999999998</v>
          </cell>
          <cell r="M10">
            <v>4.0856412459935258</v>
          </cell>
          <cell r="N10">
            <v>0.84374999999999989</v>
          </cell>
          <cell r="O10">
            <v>9.8033398755269516</v>
          </cell>
          <cell r="P10">
            <v>0.68174999999999986</v>
          </cell>
          <cell r="Q10">
            <v>9.8033398755269516</v>
          </cell>
          <cell r="R10">
            <v>0.84374999999999989</v>
          </cell>
          <cell r="S10">
            <v>16.664578230967063</v>
          </cell>
          <cell r="T10">
            <v>0.84374999999999989</v>
          </cell>
          <cell r="U10">
            <v>59.892630349534969</v>
          </cell>
        </row>
        <row r="11">
          <cell r="A11" t="str">
            <v>6.1.b</v>
          </cell>
          <cell r="B11" t="str">
            <v>Rubble masonry works in 1:4 cement mortar</v>
          </cell>
          <cell r="C11" t="str">
            <v>cum</v>
          </cell>
          <cell r="D11">
            <v>1.87</v>
          </cell>
          <cell r="E11">
            <v>0.77849999999999997</v>
          </cell>
          <cell r="F11">
            <v>1.87</v>
          </cell>
          <cell r="G11">
            <v>0.77849999999999997</v>
          </cell>
          <cell r="H11">
            <v>5.2970000000000006</v>
          </cell>
          <cell r="I11">
            <v>0</v>
          </cell>
          <cell r="J11">
            <v>1.2104999999999999</v>
          </cell>
          <cell r="K11">
            <v>0</v>
          </cell>
          <cell r="L11">
            <v>11.928437500000001</v>
          </cell>
          <cell r="M11">
            <v>0</v>
          </cell>
          <cell r="N11">
            <v>2.0744999999999996</v>
          </cell>
          <cell r="O11">
            <v>0</v>
          </cell>
          <cell r="P11">
            <v>1.7504999999999997</v>
          </cell>
          <cell r="Q11">
            <v>0</v>
          </cell>
          <cell r="R11">
            <v>2.0744999999999996</v>
          </cell>
          <cell r="S11">
            <v>0</v>
          </cell>
          <cell r="T11">
            <v>2.0744999999999996</v>
          </cell>
          <cell r="U11">
            <v>21.112937500000001</v>
          </cell>
        </row>
        <row r="12">
          <cell r="A12" t="str">
            <v>7.2.c</v>
          </cell>
          <cell r="B12" t="str">
            <v xml:space="preserve">P.C.C. for  foundation &amp; walls in M10 </v>
          </cell>
          <cell r="C12" t="str">
            <v>cum</v>
          </cell>
          <cell r="D12">
            <v>0</v>
          </cell>
          <cell r="E12">
            <v>0.44999999999999996</v>
          </cell>
          <cell r="F12">
            <v>0</v>
          </cell>
          <cell r="G12">
            <v>0.44999999999999996</v>
          </cell>
          <cell r="H12">
            <v>0.89999999999999991</v>
          </cell>
          <cell r="I12">
            <v>3.676252453322606</v>
          </cell>
          <cell r="J12">
            <v>1.17</v>
          </cell>
          <cell r="K12">
            <v>1.5321154672475721</v>
          </cell>
          <cell r="L12">
            <v>2.5871249999999999</v>
          </cell>
          <cell r="M12">
            <v>1.5321154672475721</v>
          </cell>
          <cell r="N12">
            <v>2.61</v>
          </cell>
          <cell r="O12">
            <v>3.676252453322606</v>
          </cell>
          <cell r="P12">
            <v>2.0699999999999998</v>
          </cell>
          <cell r="Q12">
            <v>3.676252453322606</v>
          </cell>
          <cell r="R12">
            <v>2.61</v>
          </cell>
          <cell r="S12">
            <v>6.2492168366126473</v>
          </cell>
          <cell r="T12">
            <v>2.61</v>
          </cell>
          <cell r="U12">
            <v>33.999330131075602</v>
          </cell>
        </row>
        <row r="13">
          <cell r="A13" t="str">
            <v>7.2.d</v>
          </cell>
          <cell r="B13" t="str">
            <v xml:space="preserve">P.C.C. for  foundation &amp; walls in M15 </v>
          </cell>
          <cell r="C13" t="str">
            <v>cum</v>
          </cell>
          <cell r="D13">
            <v>0.4</v>
          </cell>
          <cell r="E13">
            <v>0</v>
          </cell>
          <cell r="F13">
            <v>0.4</v>
          </cell>
          <cell r="G13">
            <v>0</v>
          </cell>
          <cell r="H13">
            <v>0.8</v>
          </cell>
          <cell r="I13">
            <v>0</v>
          </cell>
          <cell r="J13">
            <v>0</v>
          </cell>
          <cell r="K13">
            <v>0</v>
          </cell>
          <cell r="L13">
            <v>0</v>
          </cell>
          <cell r="M13">
            <v>0</v>
          </cell>
          <cell r="N13">
            <v>0</v>
          </cell>
          <cell r="O13">
            <v>0</v>
          </cell>
          <cell r="P13">
            <v>0</v>
          </cell>
          <cell r="Q13">
            <v>0</v>
          </cell>
          <cell r="R13">
            <v>0</v>
          </cell>
          <cell r="S13">
            <v>0</v>
          </cell>
          <cell r="T13">
            <v>0</v>
          </cell>
          <cell r="U13">
            <v>0</v>
          </cell>
        </row>
        <row r="14">
          <cell r="A14" t="str">
            <v>7.4.b</v>
          </cell>
          <cell r="B14" t="str">
            <v xml:space="preserve">P.C.C. for R.C.C. for super structures in M20 </v>
          </cell>
          <cell r="C14" t="str">
            <v>cum</v>
          </cell>
          <cell r="D14">
            <v>0</v>
          </cell>
          <cell r="E14">
            <v>0</v>
          </cell>
          <cell r="F14">
            <v>0</v>
          </cell>
          <cell r="G14">
            <v>0</v>
          </cell>
          <cell r="H14">
            <v>0</v>
          </cell>
          <cell r="I14">
            <v>38.524512275089435</v>
          </cell>
          <cell r="J14">
            <v>0</v>
          </cell>
          <cell r="K14">
            <v>15.373399082893227</v>
          </cell>
          <cell r="L14">
            <v>0</v>
          </cell>
          <cell r="M14">
            <v>15.373399082893227</v>
          </cell>
          <cell r="N14">
            <v>0</v>
          </cell>
          <cell r="O14">
            <v>38.524512275089435</v>
          </cell>
          <cell r="P14">
            <v>0</v>
          </cell>
          <cell r="Q14">
            <v>38.524512275089435</v>
          </cell>
          <cell r="R14">
            <v>0</v>
          </cell>
          <cell r="S14">
            <v>65.095120362660325</v>
          </cell>
          <cell r="T14">
            <v>0</v>
          </cell>
          <cell r="U14">
            <v>211.41545535371512</v>
          </cell>
        </row>
        <row r="15">
          <cell r="A15" t="str">
            <v>7.4.c</v>
          </cell>
          <cell r="B15" t="str">
            <v xml:space="preserve">P.C.C. for R.C.C. for super structures in M25 </v>
          </cell>
          <cell r="C15" t="str">
            <v>cum</v>
          </cell>
          <cell r="D15">
            <v>1.89</v>
          </cell>
          <cell r="E15">
            <v>0</v>
          </cell>
          <cell r="F15">
            <v>1.89</v>
          </cell>
          <cell r="G15">
            <v>0</v>
          </cell>
          <cell r="H15">
            <v>3.78</v>
          </cell>
          <cell r="I15">
            <v>0</v>
          </cell>
          <cell r="J15">
            <v>0</v>
          </cell>
          <cell r="K15">
            <v>0</v>
          </cell>
          <cell r="L15">
            <v>0</v>
          </cell>
          <cell r="M15">
            <v>0</v>
          </cell>
          <cell r="N15">
            <v>0</v>
          </cell>
          <cell r="O15">
            <v>0</v>
          </cell>
          <cell r="P15">
            <v>0</v>
          </cell>
          <cell r="Q15">
            <v>0</v>
          </cell>
          <cell r="R15">
            <v>0</v>
          </cell>
          <cell r="S15">
            <v>0</v>
          </cell>
          <cell r="T15">
            <v>0</v>
          </cell>
          <cell r="U15">
            <v>0</v>
          </cell>
        </row>
        <row r="16">
          <cell r="A16" t="str">
            <v>7.5</v>
          </cell>
          <cell r="B16" t="str">
            <v>Reinforcement work for R.C.C. work</v>
          </cell>
          <cell r="C16" t="str">
            <v>mt</v>
          </cell>
          <cell r="D16">
            <v>8.4600000000000005E-3</v>
          </cell>
          <cell r="E16">
            <v>0</v>
          </cell>
          <cell r="F16">
            <v>8.4600000000000005E-3</v>
          </cell>
          <cell r="G16">
            <v>0</v>
          </cell>
          <cell r="H16">
            <v>1.6920000000000001E-2</v>
          </cell>
          <cell r="I16">
            <v>5.7786768412634153</v>
          </cell>
          <cell r="J16">
            <v>0</v>
          </cell>
          <cell r="K16">
            <v>2.3060098624339838</v>
          </cell>
          <cell r="L16">
            <v>0</v>
          </cell>
          <cell r="M16">
            <v>2.3060098624339838</v>
          </cell>
          <cell r="N16">
            <v>0</v>
          </cell>
          <cell r="O16">
            <v>5.7786768412634153</v>
          </cell>
          <cell r="P16">
            <v>0</v>
          </cell>
          <cell r="Q16">
            <v>5.7786768412634153</v>
          </cell>
          <cell r="R16">
            <v>0</v>
          </cell>
          <cell r="S16">
            <v>9.7642680543990483</v>
          </cell>
          <cell r="T16">
            <v>0</v>
          </cell>
          <cell r="U16">
            <v>31.712318303057259</v>
          </cell>
        </row>
        <row r="17">
          <cell r="A17" t="str">
            <v>8.2.a</v>
          </cell>
          <cell r="B17" t="str">
            <v>Formwork for flooring and slab including materials</v>
          </cell>
          <cell r="C17" t="str">
            <v>sqm</v>
          </cell>
          <cell r="D17">
            <v>1.1599999999999999</v>
          </cell>
          <cell r="E17">
            <v>0</v>
          </cell>
          <cell r="F17">
            <v>1.1599999999999999</v>
          </cell>
          <cell r="G17">
            <v>0</v>
          </cell>
          <cell r="H17">
            <v>2.3199999999999998</v>
          </cell>
          <cell r="I17">
            <v>227.59391854389102</v>
          </cell>
          <cell r="J17">
            <v>0</v>
          </cell>
          <cell r="K17">
            <v>140.22622684755888</v>
          </cell>
          <cell r="L17">
            <v>0</v>
          </cell>
          <cell r="M17">
            <v>140.22622684755888</v>
          </cell>
          <cell r="N17">
            <v>0</v>
          </cell>
          <cell r="O17">
            <v>227.59391854389102</v>
          </cell>
          <cell r="P17">
            <v>0</v>
          </cell>
          <cell r="Q17">
            <v>227.59391854389102</v>
          </cell>
          <cell r="R17">
            <v>0</v>
          </cell>
          <cell r="S17">
            <v>299.95265133769794</v>
          </cell>
          <cell r="T17">
            <v>0</v>
          </cell>
          <cell r="U17">
            <v>1263.1868606644889</v>
          </cell>
        </row>
        <row r="18">
          <cell r="A18" t="str">
            <v>12.1.b</v>
          </cell>
          <cell r="B18" t="str">
            <v>12.5 mm plastering works in 1:3 cement sand mortar</v>
          </cell>
          <cell r="C18" t="str">
            <v>sqm</v>
          </cell>
          <cell r="D18">
            <v>12.56</v>
          </cell>
          <cell r="E18">
            <v>0</v>
          </cell>
          <cell r="F18">
            <v>12.56</v>
          </cell>
          <cell r="G18">
            <v>0</v>
          </cell>
          <cell r="H18">
            <v>25.12</v>
          </cell>
          <cell r="I18">
            <v>304.89457607044221</v>
          </cell>
          <cell r="J18">
            <v>0</v>
          </cell>
          <cell r="K18">
            <v>182.96936518462232</v>
          </cell>
          <cell r="L18">
            <v>0</v>
          </cell>
          <cell r="M18">
            <v>182.96936518462232</v>
          </cell>
          <cell r="N18">
            <v>0</v>
          </cell>
          <cell r="O18">
            <v>304.89457607044221</v>
          </cell>
          <cell r="P18">
            <v>0</v>
          </cell>
          <cell r="Q18">
            <v>304.89457607044221</v>
          </cell>
          <cell r="R18">
            <v>0</v>
          </cell>
          <cell r="S18">
            <v>428.30418948508321</v>
          </cell>
          <cell r="T18">
            <v>0</v>
          </cell>
          <cell r="U18">
            <v>1708.9266480656545</v>
          </cell>
        </row>
        <row r="19">
          <cell r="A19" t="str">
            <v>12.1.a</v>
          </cell>
          <cell r="B19" t="str">
            <v>12.5 mm plastering works in 1:2 cement sand mortar</v>
          </cell>
          <cell r="C19" t="str">
            <v>sqm</v>
          </cell>
          <cell r="D19">
            <v>149.41999999999999</v>
          </cell>
          <cell r="E19">
            <v>0</v>
          </cell>
          <cell r="F19">
            <v>149.41999999999999</v>
          </cell>
          <cell r="G19">
            <v>0</v>
          </cell>
          <cell r="H19">
            <v>298.83999999999997</v>
          </cell>
          <cell r="I19">
            <v>0</v>
          </cell>
          <cell r="J19">
            <v>0</v>
          </cell>
          <cell r="K19">
            <v>0</v>
          </cell>
          <cell r="L19">
            <v>0</v>
          </cell>
          <cell r="M19">
            <v>0</v>
          </cell>
          <cell r="N19">
            <v>0</v>
          </cell>
          <cell r="O19">
            <v>0</v>
          </cell>
          <cell r="P19">
            <v>0</v>
          </cell>
          <cell r="Q19">
            <v>0</v>
          </cell>
          <cell r="R19">
            <v>0</v>
          </cell>
          <cell r="S19">
            <v>0</v>
          </cell>
          <cell r="T19">
            <v>0</v>
          </cell>
          <cell r="U19">
            <v>0</v>
          </cell>
        </row>
        <row r="20">
          <cell r="A20" t="str">
            <v>12.4.c</v>
          </cell>
          <cell r="B20" t="str">
            <v>20 mm plastering works in 1:6 cement sand mortar</v>
          </cell>
          <cell r="C20" t="str">
            <v>sqm</v>
          </cell>
          <cell r="D20">
            <v>4.9400000000000004</v>
          </cell>
          <cell r="E20">
            <v>0</v>
          </cell>
          <cell r="F20">
            <v>4.9400000000000004</v>
          </cell>
          <cell r="G20">
            <v>0</v>
          </cell>
          <cell r="H20">
            <v>9.8800000000000008</v>
          </cell>
          <cell r="I20">
            <v>0</v>
          </cell>
          <cell r="J20">
            <v>0</v>
          </cell>
          <cell r="K20">
            <v>0</v>
          </cell>
          <cell r="L20">
            <v>0</v>
          </cell>
          <cell r="M20">
            <v>0</v>
          </cell>
          <cell r="N20">
            <v>0</v>
          </cell>
          <cell r="O20">
            <v>0</v>
          </cell>
          <cell r="P20">
            <v>0</v>
          </cell>
          <cell r="Q20">
            <v>0</v>
          </cell>
          <cell r="R20">
            <v>0</v>
          </cell>
          <cell r="S20">
            <v>0</v>
          </cell>
          <cell r="T20">
            <v>0</v>
          </cell>
          <cell r="U20">
            <v>0</v>
          </cell>
        </row>
        <row r="21">
          <cell r="A21">
            <v>14.6</v>
          </cell>
          <cell r="B21" t="str">
            <v>3 mm Cement punning work (1:1)</v>
          </cell>
          <cell r="C21" t="str">
            <v>sqm</v>
          </cell>
          <cell r="D21">
            <v>35.17</v>
          </cell>
          <cell r="E21">
            <v>0</v>
          </cell>
          <cell r="F21">
            <v>35.17</v>
          </cell>
          <cell r="G21">
            <v>0</v>
          </cell>
          <cell r="H21">
            <v>70.34</v>
          </cell>
          <cell r="I21">
            <v>0</v>
          </cell>
          <cell r="J21">
            <v>0</v>
          </cell>
          <cell r="K21">
            <v>0</v>
          </cell>
          <cell r="L21">
            <v>0</v>
          </cell>
          <cell r="M21">
            <v>0</v>
          </cell>
          <cell r="N21">
            <v>0</v>
          </cell>
          <cell r="O21">
            <v>0</v>
          </cell>
          <cell r="P21">
            <v>0</v>
          </cell>
          <cell r="Q21">
            <v>0</v>
          </cell>
          <cell r="R21">
            <v>0</v>
          </cell>
          <cell r="S21">
            <v>0</v>
          </cell>
          <cell r="T21">
            <v>0</v>
          </cell>
          <cell r="U21">
            <v>0</v>
          </cell>
        </row>
        <row r="22">
          <cell r="A22" t="str">
            <v>M-21</v>
          </cell>
          <cell r="B22" t="str">
            <v>Formwork for Ferro-Cement for 1 sq.m.</v>
          </cell>
          <cell r="C22" t="str">
            <v>sqm</v>
          </cell>
          <cell r="D22">
            <v>37.07</v>
          </cell>
          <cell r="E22">
            <v>0</v>
          </cell>
          <cell r="F22">
            <v>37.07</v>
          </cell>
          <cell r="G22">
            <v>0</v>
          </cell>
          <cell r="H22">
            <v>74.14</v>
          </cell>
          <cell r="I22">
            <v>0</v>
          </cell>
          <cell r="J22">
            <v>0</v>
          </cell>
          <cell r="K22">
            <v>0</v>
          </cell>
          <cell r="L22">
            <v>0</v>
          </cell>
          <cell r="M22">
            <v>0</v>
          </cell>
          <cell r="N22">
            <v>0</v>
          </cell>
          <cell r="O22">
            <v>0</v>
          </cell>
          <cell r="P22">
            <v>0</v>
          </cell>
          <cell r="Q22">
            <v>0</v>
          </cell>
          <cell r="R22">
            <v>0</v>
          </cell>
          <cell r="S22">
            <v>0</v>
          </cell>
          <cell r="T22">
            <v>0</v>
          </cell>
          <cell r="U22">
            <v>0</v>
          </cell>
        </row>
        <row r="23">
          <cell r="A23" t="str">
            <v>M-22</v>
          </cell>
          <cell r="B23" t="str">
            <v>Steel bar binding for Ferro-Cement work for 1 sq.m.</v>
          </cell>
          <cell r="C23" t="str">
            <v>sqm</v>
          </cell>
          <cell r="D23">
            <v>37.36</v>
          </cell>
          <cell r="E23">
            <v>0</v>
          </cell>
          <cell r="F23">
            <v>37.36</v>
          </cell>
          <cell r="G23">
            <v>0</v>
          </cell>
          <cell r="H23">
            <v>74.72</v>
          </cell>
          <cell r="I23">
            <v>0</v>
          </cell>
          <cell r="J23">
            <v>0</v>
          </cell>
          <cell r="K23">
            <v>0</v>
          </cell>
          <cell r="L23">
            <v>0</v>
          </cell>
          <cell r="M23">
            <v>0</v>
          </cell>
          <cell r="N23">
            <v>0</v>
          </cell>
          <cell r="O23">
            <v>0</v>
          </cell>
          <cell r="P23">
            <v>0</v>
          </cell>
          <cell r="Q23">
            <v>0</v>
          </cell>
          <cell r="R23">
            <v>0</v>
          </cell>
          <cell r="S23">
            <v>0</v>
          </cell>
          <cell r="T23">
            <v>0</v>
          </cell>
          <cell r="U23">
            <v>0</v>
          </cell>
        </row>
        <row r="24">
          <cell r="A24" t="str">
            <v>M-23</v>
          </cell>
          <cell r="B24" t="str">
            <v>600 mm circular metal manhole cover for Ferro-Cement tank as per standard details</v>
          </cell>
          <cell r="C24" t="str">
            <v>no</v>
          </cell>
          <cell r="D24">
            <v>2</v>
          </cell>
          <cell r="E24">
            <v>0</v>
          </cell>
          <cell r="F24">
            <v>2</v>
          </cell>
          <cell r="G24">
            <v>0</v>
          </cell>
          <cell r="H24">
            <v>4</v>
          </cell>
          <cell r="I24">
            <v>0</v>
          </cell>
          <cell r="J24">
            <v>0</v>
          </cell>
          <cell r="K24">
            <v>0</v>
          </cell>
          <cell r="L24">
            <v>0</v>
          </cell>
          <cell r="M24">
            <v>0</v>
          </cell>
          <cell r="N24">
            <v>0</v>
          </cell>
          <cell r="O24">
            <v>0</v>
          </cell>
          <cell r="P24">
            <v>0</v>
          </cell>
          <cell r="Q24">
            <v>0</v>
          </cell>
          <cell r="R24">
            <v>0</v>
          </cell>
          <cell r="S24">
            <v>0</v>
          </cell>
          <cell r="T24">
            <v>0</v>
          </cell>
          <cell r="U24">
            <v>0</v>
          </cell>
        </row>
        <row r="25">
          <cell r="A25" t="str">
            <v>13.4.b</v>
          </cell>
          <cell r="B25" t="str">
            <v>Laying two coat of water proof cement paint</v>
          </cell>
          <cell r="C25" t="str">
            <v>sqm</v>
          </cell>
          <cell r="D25">
            <v>28.1</v>
          </cell>
          <cell r="E25">
            <v>0</v>
          </cell>
          <cell r="F25">
            <v>28.1</v>
          </cell>
          <cell r="G25">
            <v>0</v>
          </cell>
          <cell r="H25">
            <v>56.2</v>
          </cell>
          <cell r="I25">
            <v>0</v>
          </cell>
          <cell r="J25">
            <v>0</v>
          </cell>
          <cell r="K25">
            <v>0</v>
          </cell>
          <cell r="L25">
            <v>0</v>
          </cell>
          <cell r="M25">
            <v>0</v>
          </cell>
          <cell r="N25">
            <v>0</v>
          </cell>
          <cell r="O25">
            <v>0</v>
          </cell>
          <cell r="P25">
            <v>0</v>
          </cell>
          <cell r="Q25">
            <v>0</v>
          </cell>
          <cell r="R25">
            <v>0</v>
          </cell>
          <cell r="S25">
            <v>0</v>
          </cell>
          <cell r="T25">
            <v>0</v>
          </cell>
          <cell r="U25">
            <v>0</v>
          </cell>
        </row>
        <row r="26">
          <cell r="A26" t="str">
            <v>vc</v>
          </cell>
          <cell r="B26" t="str">
            <v>Valve Chamber</v>
          </cell>
          <cell r="C26" t="str">
            <v>no</v>
          </cell>
          <cell r="D26">
            <v>2</v>
          </cell>
          <cell r="E26">
            <v>0</v>
          </cell>
          <cell r="F26">
            <v>2</v>
          </cell>
          <cell r="G26">
            <v>0</v>
          </cell>
          <cell r="H26">
            <v>4</v>
          </cell>
          <cell r="I26">
            <v>2</v>
          </cell>
          <cell r="J26">
            <v>0</v>
          </cell>
          <cell r="K26">
            <v>2</v>
          </cell>
          <cell r="L26">
            <v>0</v>
          </cell>
          <cell r="M26">
            <v>2</v>
          </cell>
          <cell r="N26">
            <v>0</v>
          </cell>
          <cell r="O26">
            <v>2</v>
          </cell>
          <cell r="P26">
            <v>0</v>
          </cell>
          <cell r="Q26">
            <v>2</v>
          </cell>
          <cell r="R26">
            <v>0</v>
          </cell>
          <cell r="S26">
            <v>2</v>
          </cell>
          <cell r="T26">
            <v>0</v>
          </cell>
          <cell r="U26">
            <v>12</v>
          </cell>
        </row>
        <row r="27">
          <cell r="A27" t="str">
            <v>M-1</v>
          </cell>
          <cell r="B27" t="str">
            <v xml:space="preserve">Fabrication &amp; placing of Angle post </v>
          </cell>
          <cell r="C27" t="str">
            <v>no</v>
          </cell>
          <cell r="D27">
            <v>0</v>
          </cell>
          <cell r="E27">
            <v>12</v>
          </cell>
          <cell r="F27">
            <v>0</v>
          </cell>
          <cell r="G27">
            <v>12</v>
          </cell>
          <cell r="H27">
            <v>24</v>
          </cell>
          <cell r="I27">
            <v>0</v>
          </cell>
          <cell r="J27">
            <v>28</v>
          </cell>
          <cell r="K27">
            <v>0</v>
          </cell>
          <cell r="L27">
            <v>49</v>
          </cell>
          <cell r="M27">
            <v>0</v>
          </cell>
          <cell r="N27">
            <v>60</v>
          </cell>
          <cell r="O27">
            <v>0</v>
          </cell>
          <cell r="P27">
            <v>48</v>
          </cell>
          <cell r="Q27">
            <v>0</v>
          </cell>
          <cell r="R27">
            <v>60</v>
          </cell>
          <cell r="S27">
            <v>0</v>
          </cell>
          <cell r="T27">
            <v>60</v>
          </cell>
          <cell r="U27">
            <v>305</v>
          </cell>
        </row>
        <row r="28">
          <cell r="A28" t="str">
            <v>M-2</v>
          </cell>
          <cell r="B28" t="str">
            <v>Fabrication &amp; placing of MS Grill gate</v>
          </cell>
          <cell r="C28" t="str">
            <v>set</v>
          </cell>
          <cell r="D28">
            <v>0</v>
          </cell>
          <cell r="E28">
            <v>1</v>
          </cell>
          <cell r="F28">
            <v>0</v>
          </cell>
          <cell r="G28">
            <v>1</v>
          </cell>
          <cell r="H28">
            <v>2</v>
          </cell>
          <cell r="I28">
            <v>0</v>
          </cell>
          <cell r="J28">
            <v>1</v>
          </cell>
          <cell r="K28">
            <v>0</v>
          </cell>
          <cell r="L28">
            <v>1</v>
          </cell>
          <cell r="M28">
            <v>0</v>
          </cell>
          <cell r="N28">
            <v>1</v>
          </cell>
          <cell r="O28">
            <v>0</v>
          </cell>
          <cell r="P28">
            <v>1</v>
          </cell>
          <cell r="Q28">
            <v>0</v>
          </cell>
          <cell r="R28">
            <v>1</v>
          </cell>
          <cell r="S28">
            <v>0</v>
          </cell>
          <cell r="T28">
            <v>1</v>
          </cell>
          <cell r="U28">
            <v>6</v>
          </cell>
        </row>
        <row r="29">
          <cell r="A29">
            <v>10.1</v>
          </cell>
          <cell r="B29" t="str">
            <v>Meshed shutter work with 24 gauge G.I. mosquito net in 38 x 75 mm salwood frame</v>
          </cell>
          <cell r="C29" t="str">
            <v>sqm</v>
          </cell>
          <cell r="D29">
            <v>0</v>
          </cell>
          <cell r="E29">
            <v>0</v>
          </cell>
          <cell r="F29">
            <v>0</v>
          </cell>
          <cell r="G29">
            <v>0</v>
          </cell>
          <cell r="H29">
            <v>0</v>
          </cell>
          <cell r="I29">
            <v>4.9199999999999994E-2</v>
          </cell>
          <cell r="J29">
            <v>0</v>
          </cell>
          <cell r="K29">
            <v>4.9199999999999994E-2</v>
          </cell>
          <cell r="L29">
            <v>0</v>
          </cell>
          <cell r="M29">
            <v>4.9199999999999994E-2</v>
          </cell>
          <cell r="N29">
            <v>0</v>
          </cell>
          <cell r="O29">
            <v>4.9199999999999994E-2</v>
          </cell>
          <cell r="P29">
            <v>0</v>
          </cell>
          <cell r="Q29">
            <v>4.9199999999999994E-2</v>
          </cell>
          <cell r="R29">
            <v>0</v>
          </cell>
          <cell r="S29">
            <v>4.9199999999999994E-2</v>
          </cell>
          <cell r="T29">
            <v>0</v>
          </cell>
          <cell r="U29">
            <v>0.29519999999999996</v>
          </cell>
        </row>
        <row r="30">
          <cell r="A30">
            <v>10.199999999999999</v>
          </cell>
          <cell r="B30" t="str">
            <v>Panel shutter work in 38 x 75 mm salwood frame</v>
          </cell>
          <cell r="C30" t="str">
            <v>sqm</v>
          </cell>
          <cell r="D30">
            <v>0</v>
          </cell>
          <cell r="E30">
            <v>0</v>
          </cell>
          <cell r="F30">
            <v>0</v>
          </cell>
          <cell r="G30">
            <v>0</v>
          </cell>
          <cell r="H30">
            <v>0</v>
          </cell>
          <cell r="I30">
            <v>0.39150000000000001</v>
          </cell>
          <cell r="J30">
            <v>0</v>
          </cell>
          <cell r="K30">
            <v>0.39150000000000001</v>
          </cell>
          <cell r="L30">
            <v>0</v>
          </cell>
          <cell r="M30">
            <v>0.39150000000000001</v>
          </cell>
          <cell r="N30">
            <v>0</v>
          </cell>
          <cell r="O30">
            <v>0.39150000000000001</v>
          </cell>
          <cell r="P30">
            <v>0</v>
          </cell>
          <cell r="Q30">
            <v>0.39150000000000001</v>
          </cell>
          <cell r="R30">
            <v>0</v>
          </cell>
          <cell r="S30">
            <v>0.39150000000000001</v>
          </cell>
          <cell r="T30">
            <v>0</v>
          </cell>
          <cell r="U30">
            <v>2.3490000000000002</v>
          </cell>
        </row>
        <row r="31">
          <cell r="A31">
            <v>10.1</v>
          </cell>
          <cell r="B31" t="str">
            <v>Salwood frame work for door and windows</v>
          </cell>
          <cell r="C31" t="str">
            <v>cum</v>
          </cell>
          <cell r="D31">
            <v>0</v>
          </cell>
          <cell r="E31">
            <v>0</v>
          </cell>
          <cell r="F31">
            <v>0</v>
          </cell>
          <cell r="G31">
            <v>0</v>
          </cell>
          <cell r="H31">
            <v>0</v>
          </cell>
          <cell r="I31">
            <v>4.9199999999999994E-2</v>
          </cell>
          <cell r="J31">
            <v>0</v>
          </cell>
          <cell r="K31">
            <v>4.9199999999999994E-2</v>
          </cell>
          <cell r="L31">
            <v>0</v>
          </cell>
          <cell r="M31">
            <v>4.9199999999999994E-2</v>
          </cell>
          <cell r="N31">
            <v>0</v>
          </cell>
          <cell r="O31">
            <v>4.9199999999999994E-2</v>
          </cell>
          <cell r="P31">
            <v>0</v>
          </cell>
          <cell r="Q31">
            <v>4.9199999999999994E-2</v>
          </cell>
          <cell r="R31">
            <v>0</v>
          </cell>
          <cell r="S31">
            <v>4.9199999999999994E-2</v>
          </cell>
          <cell r="T31">
            <v>0</v>
          </cell>
          <cell r="U31">
            <v>0.29519999999999996</v>
          </cell>
        </row>
        <row r="32">
          <cell r="A32" t="str">
            <v>M-112</v>
          </cell>
          <cell r="B32" t="str">
            <v>Barbed wire</v>
          </cell>
          <cell r="C32" t="str">
            <v>kg</v>
          </cell>
          <cell r="D32">
            <v>0</v>
          </cell>
          <cell r="E32">
            <v>35.200000000000003</v>
          </cell>
          <cell r="F32">
            <v>0</v>
          </cell>
          <cell r="G32">
            <v>35.200000000000003</v>
          </cell>
          <cell r="H32">
            <v>70.400000000000006</v>
          </cell>
          <cell r="I32">
            <v>0</v>
          </cell>
          <cell r="J32">
            <v>86.4</v>
          </cell>
          <cell r="K32">
            <v>0</v>
          </cell>
          <cell r="L32">
            <v>153.6</v>
          </cell>
          <cell r="M32">
            <v>0</v>
          </cell>
          <cell r="N32">
            <v>188.8</v>
          </cell>
          <cell r="O32">
            <v>0</v>
          </cell>
          <cell r="P32">
            <v>150.4</v>
          </cell>
          <cell r="Q32">
            <v>0</v>
          </cell>
          <cell r="R32">
            <v>188.8</v>
          </cell>
          <cell r="S32">
            <v>0</v>
          </cell>
          <cell r="T32">
            <v>188.8</v>
          </cell>
          <cell r="U32">
            <v>956.8</v>
          </cell>
        </row>
        <row r="36">
          <cell r="A36" t="str">
            <v>1.4</v>
          </cell>
          <cell r="B36" t="str">
            <v>Site Clearance in thin vegetation area</v>
          </cell>
          <cell r="D36">
            <v>0.96000000000000019</v>
          </cell>
          <cell r="E36">
            <v>2.16</v>
          </cell>
          <cell r="F36">
            <v>2.4000000000000004</v>
          </cell>
          <cell r="G36">
            <v>2.6400000000000006</v>
          </cell>
          <cell r="H36">
            <v>1.7999999999999998</v>
          </cell>
          <cell r="I36">
            <v>3.375</v>
          </cell>
          <cell r="J36">
            <v>4.5</v>
          </cell>
          <cell r="K36">
            <v>3.96</v>
          </cell>
          <cell r="L36">
            <v>4.5</v>
          </cell>
          <cell r="M36">
            <v>38.415000000000006</v>
          </cell>
          <cell r="N36">
            <v>5.52</v>
          </cell>
          <cell r="O36">
            <v>43.935000000000002</v>
          </cell>
        </row>
        <row r="37">
          <cell r="A37">
            <v>2.14</v>
          </cell>
          <cell r="B37" t="str">
            <v>E/W Excavation for foundation, drain, pipelines etc. in BM Soil</v>
          </cell>
          <cell r="D37">
            <v>3.7124999999999999</v>
          </cell>
          <cell r="E37">
            <v>6.1875</v>
          </cell>
          <cell r="F37">
            <v>6.682500000000001</v>
          </cell>
          <cell r="G37">
            <v>7.1775000000000002</v>
          </cell>
          <cell r="H37">
            <v>7.7519999999999998</v>
          </cell>
          <cell r="I37">
            <v>19.602000000000004</v>
          </cell>
          <cell r="J37">
            <v>24.057000000000006</v>
          </cell>
          <cell r="K37">
            <v>25.621500000000005</v>
          </cell>
          <cell r="L37">
            <v>29.792000000000002</v>
          </cell>
          <cell r="M37">
            <v>189.91550000000004</v>
          </cell>
          <cell r="N37">
            <v>22.928999999999998</v>
          </cell>
          <cell r="O37">
            <v>212.84450000000004</v>
          </cell>
        </row>
        <row r="38">
          <cell r="A38">
            <v>11.16</v>
          </cell>
          <cell r="B38" t="str">
            <v xml:space="preserve">Stone soling with sand </v>
          </cell>
          <cell r="D38">
            <v>0.33749999999999997</v>
          </cell>
          <cell r="E38">
            <v>0.5625</v>
          </cell>
          <cell r="F38">
            <v>0.60750000000000004</v>
          </cell>
          <cell r="G38">
            <v>0.65250000000000008</v>
          </cell>
          <cell r="H38">
            <v>0.48449999999999999</v>
          </cell>
          <cell r="I38">
            <v>0.72600000000000009</v>
          </cell>
          <cell r="J38">
            <v>0.89100000000000013</v>
          </cell>
          <cell r="K38">
            <v>0.82650000000000012</v>
          </cell>
          <cell r="L38">
            <v>0.91199999999999992</v>
          </cell>
          <cell r="M38">
            <v>8.6084999999999994</v>
          </cell>
          <cell r="N38">
            <v>1.6439999999999999</v>
          </cell>
          <cell r="O38">
            <v>10.2525</v>
          </cell>
        </row>
        <row r="39">
          <cell r="A39" t="str">
            <v>7.2.c</v>
          </cell>
          <cell r="B39" t="str">
            <v xml:space="preserve">P.C.C. for  foundation &amp; walls in M10 </v>
          </cell>
          <cell r="D39">
            <v>0.12675</v>
          </cell>
          <cell r="E39">
            <v>0.22424999999999998</v>
          </cell>
          <cell r="F39">
            <v>0.24374999999999999</v>
          </cell>
          <cell r="G39">
            <v>0.26324999999999998</v>
          </cell>
          <cell r="H39">
            <v>0.19124999999999998</v>
          </cell>
          <cell r="I39">
            <v>0.3</v>
          </cell>
          <cell r="J39">
            <v>0.375</v>
          </cell>
          <cell r="K39">
            <v>0.34425</v>
          </cell>
          <cell r="L39">
            <v>0.38249999999999995</v>
          </cell>
          <cell r="M39">
            <v>3.5332500000000002</v>
          </cell>
          <cell r="N39">
            <v>0.6359999999999999</v>
          </cell>
          <cell r="O39">
            <v>4.1692499999999999</v>
          </cell>
        </row>
        <row r="40">
          <cell r="A40" t="str">
            <v>7.4.b</v>
          </cell>
          <cell r="B40" t="str">
            <v xml:space="preserve">P.C.C. for R.C.C. for super structures in M20 </v>
          </cell>
          <cell r="D40">
            <v>0.76929424958826886</v>
          </cell>
          <cell r="E40">
            <v>1.324294249588269</v>
          </cell>
          <cell r="F40">
            <v>1.4352942495882688</v>
          </cell>
          <cell r="G40">
            <v>1.5462942495882688</v>
          </cell>
          <cell r="H40">
            <v>2.0637942495882693</v>
          </cell>
          <cell r="I40">
            <v>5.1087942495882688</v>
          </cell>
          <cell r="J40">
            <v>6.0087942495882682</v>
          </cell>
          <cell r="K40">
            <v>6.6537942495882687</v>
          </cell>
          <cell r="L40">
            <v>7.6387942495882681</v>
          </cell>
          <cell r="M40">
            <v>47.218530995059218</v>
          </cell>
          <cell r="N40">
            <v>5.6661769983530768</v>
          </cell>
          <cell r="O40">
            <v>52.884707993412292</v>
          </cell>
        </row>
        <row r="41">
          <cell r="A41" t="str">
            <v>7.5</v>
          </cell>
          <cell r="B41" t="str">
            <v>Reinforcement work for R.C.C. work</v>
          </cell>
          <cell r="D41">
            <v>7.6929424958826889E-2</v>
          </cell>
          <cell r="E41">
            <v>0.1324294249588269</v>
          </cell>
          <cell r="F41">
            <v>0.1435294249588269</v>
          </cell>
          <cell r="G41">
            <v>0.15462942495882689</v>
          </cell>
          <cell r="H41">
            <v>0.20637942495882694</v>
          </cell>
          <cell r="I41">
            <v>0.51087942495882688</v>
          </cell>
          <cell r="J41">
            <v>0.60087942495882685</v>
          </cell>
          <cell r="K41">
            <v>0.66537942495882696</v>
          </cell>
          <cell r="L41">
            <v>0.76387942495882688</v>
          </cell>
          <cell r="M41">
            <v>4.7218530995059229</v>
          </cell>
          <cell r="N41">
            <v>0.56661769983530763</v>
          </cell>
          <cell r="O41">
            <v>5.2884707993412308</v>
          </cell>
        </row>
        <row r="42">
          <cell r="A42" t="str">
            <v>8.2.a</v>
          </cell>
          <cell r="B42" t="str">
            <v>Formwork for flooring and slab including materials</v>
          </cell>
          <cell r="D42">
            <v>6.9787942495882707</v>
          </cell>
          <cell r="E42">
            <v>11.078794249588269</v>
          </cell>
          <cell r="F42">
            <v>11.898794249588269</v>
          </cell>
          <cell r="G42">
            <v>12.718794249588269</v>
          </cell>
          <cell r="H42">
            <v>17.018794249588268</v>
          </cell>
          <cell r="I42">
            <v>44.888794249588265</v>
          </cell>
          <cell r="J42">
            <v>52.088794249588268</v>
          </cell>
          <cell r="K42">
            <v>59.318794249588272</v>
          </cell>
          <cell r="L42">
            <v>68.268794249588282</v>
          </cell>
          <cell r="M42">
            <v>413.77553099505923</v>
          </cell>
          <cell r="N42">
            <v>47.995176998353074</v>
          </cell>
          <cell r="O42">
            <v>461.77070799341232</v>
          </cell>
        </row>
        <row r="43">
          <cell r="A43" t="str">
            <v>12.1.b</v>
          </cell>
          <cell r="B43" t="str">
            <v>12.5 mm plastering works in 1:3 cement sand mortar</v>
          </cell>
          <cell r="D43">
            <v>8.2375884991765389</v>
          </cell>
          <cell r="E43">
            <v>13.937588499176538</v>
          </cell>
          <cell r="F43">
            <v>15.077588499176539</v>
          </cell>
          <cell r="G43">
            <v>16.217588499176539</v>
          </cell>
          <cell r="H43">
            <v>19.397588499176535</v>
          </cell>
          <cell r="I43">
            <v>49.367588499176534</v>
          </cell>
          <cell r="J43">
            <v>58.067588499176537</v>
          </cell>
          <cell r="K43">
            <v>64.577588499176542</v>
          </cell>
          <cell r="L43">
            <v>74.247588499176544</v>
          </cell>
          <cell r="M43">
            <v>464.74106199011851</v>
          </cell>
          <cell r="N43">
            <v>55.270353996706149</v>
          </cell>
          <cell r="O43">
            <v>520.01141598682466</v>
          </cell>
        </row>
      </sheetData>
      <sheetData sheetId="38"/>
      <sheetData sheetId="39">
        <row r="90">
          <cell r="A90" t="str">
            <v>1.4</v>
          </cell>
          <cell r="B90" t="str">
            <v>Site Clearance in thin vegetation area</v>
          </cell>
          <cell r="D90">
            <v>0.96000000000000019</v>
          </cell>
          <cell r="E90">
            <v>1.2000000000000002</v>
          </cell>
          <cell r="F90">
            <v>1.7999999999999998</v>
          </cell>
          <cell r="M90">
            <v>2.25</v>
          </cell>
          <cell r="N90">
            <v>3</v>
          </cell>
          <cell r="P90">
            <v>176.34000000000003</v>
          </cell>
        </row>
        <row r="91">
          <cell r="A91">
            <v>2.14</v>
          </cell>
          <cell r="B91" t="str">
            <v>E/W Excavation for foundation, drain, pipelines etc. in BM Soil</v>
          </cell>
          <cell r="D91">
            <v>4.6124999999999998</v>
          </cell>
          <cell r="E91">
            <v>5.2274999999999991</v>
          </cell>
          <cell r="F91">
            <v>6.6214999999999993</v>
          </cell>
          <cell r="M91">
            <v>7.6669999999999998</v>
          </cell>
          <cell r="N91">
            <v>9.4094999999999995</v>
          </cell>
          <cell r="P91">
            <v>832.04149999999981</v>
          </cell>
        </row>
        <row r="92">
          <cell r="A92">
            <v>11.16</v>
          </cell>
          <cell r="B92" t="str">
            <v xml:space="preserve">Stone soling with sand </v>
          </cell>
          <cell r="D92">
            <v>0.33749999999999997</v>
          </cell>
          <cell r="E92">
            <v>0.38249999999999995</v>
          </cell>
          <cell r="F92">
            <v>0.48449999999999999</v>
          </cell>
          <cell r="M92">
            <v>0.56100000000000005</v>
          </cell>
          <cell r="N92">
            <v>0.6885</v>
          </cell>
          <cell r="P92">
            <v>58.300499999999992</v>
          </cell>
        </row>
        <row r="93">
          <cell r="A93" t="str">
            <v>7.2.c</v>
          </cell>
          <cell r="B93" t="str">
            <v xml:space="preserve">P.C.C. for  foundation &amp; walls in M10 </v>
          </cell>
          <cell r="D93">
            <v>0.12675</v>
          </cell>
          <cell r="E93">
            <v>0.14625000000000002</v>
          </cell>
          <cell r="F93">
            <v>0.19124999999999998</v>
          </cell>
          <cell r="M93">
            <v>0.22499999999999998</v>
          </cell>
          <cell r="N93">
            <v>0.28125</v>
          </cell>
          <cell r="P93">
            <v>22.13325</v>
          </cell>
        </row>
        <row r="94">
          <cell r="A94" t="str">
            <v>7.4.b</v>
          </cell>
          <cell r="B94" t="str">
            <v xml:space="preserve">P.C.C. for R.C.C. for super structures in M20 </v>
          </cell>
          <cell r="D94">
            <v>0.99729424958826884</v>
          </cell>
          <cell r="E94">
            <v>1.1322942495882689</v>
          </cell>
          <cell r="F94">
            <v>1.4262942495882689</v>
          </cell>
          <cell r="M94">
            <v>1.6467942495882688</v>
          </cell>
          <cell r="N94">
            <v>2.0142942495882687</v>
          </cell>
          <cell r="P94">
            <v>172.31537418371127</v>
          </cell>
        </row>
        <row r="95">
          <cell r="A95" t="str">
            <v>7.5</v>
          </cell>
          <cell r="B95" t="str">
            <v>Reinforcement work for R.C.C. work</v>
          </cell>
          <cell r="D95">
            <v>9.972942495882689E-2</v>
          </cell>
          <cell r="E95">
            <v>0.11322942495882689</v>
          </cell>
          <cell r="F95">
            <v>0.14262942495882688</v>
          </cell>
          <cell r="M95">
            <v>0.1646794249588269</v>
          </cell>
          <cell r="N95">
            <v>0.20142942495882687</v>
          </cell>
          <cell r="P95">
            <v>17.231537418371129</v>
          </cell>
        </row>
        <row r="96">
          <cell r="A96" t="str">
            <v>8.2.a</v>
          </cell>
          <cell r="B96" t="str">
            <v>Formwork for flooring and slab including materials</v>
          </cell>
          <cell r="D96">
            <v>10.018794249588268</v>
          </cell>
          <cell r="E96">
            <v>11.158794249588269</v>
          </cell>
          <cell r="F96">
            <v>13.518794249588268</v>
          </cell>
          <cell r="M96">
            <v>15.288794249588268</v>
          </cell>
          <cell r="N96">
            <v>18.238794249588267</v>
          </cell>
          <cell r="P96">
            <v>1710.8458741837112</v>
          </cell>
        </row>
        <row r="97">
          <cell r="A97" t="str">
            <v>12.1.b</v>
          </cell>
          <cell r="B97" t="str">
            <v>12.5 mm plastering works in 1:3 cement sand mortar</v>
          </cell>
          <cell r="D97">
            <v>11.277588499176536</v>
          </cell>
          <cell r="E97">
            <v>12.737588499176537</v>
          </cell>
          <cell r="F97">
            <v>15.897588499176537</v>
          </cell>
          <cell r="M97">
            <v>18.267588499176536</v>
          </cell>
          <cell r="N97">
            <v>22.217588499176536</v>
          </cell>
          <cell r="P97">
            <v>1942.5517483674225</v>
          </cell>
        </row>
        <row r="100">
          <cell r="A100" t="str">
            <v>1.4</v>
          </cell>
          <cell r="B100" t="str">
            <v>Site Clearance in thin vegetation area</v>
          </cell>
          <cell r="D100">
            <v>1.5</v>
          </cell>
          <cell r="E100">
            <v>0.96000000000000019</v>
          </cell>
          <cell r="P100">
            <v>24.780000000000005</v>
          </cell>
        </row>
        <row r="101">
          <cell r="A101">
            <v>2.14</v>
          </cell>
          <cell r="B101" t="str">
            <v>E/W Excavation for foundation, drain, pipelines etc. in BM Soil</v>
          </cell>
          <cell r="D101">
            <v>5.4909999999999988</v>
          </cell>
          <cell r="E101">
            <v>4.2749999999999995</v>
          </cell>
          <cell r="P101">
            <v>109.36099999999999</v>
          </cell>
        </row>
        <row r="102">
          <cell r="A102">
            <v>11.16</v>
          </cell>
          <cell r="B102" t="str">
            <v xml:space="preserve">Stone soling with sand </v>
          </cell>
          <cell r="D102">
            <v>0.43349999999999994</v>
          </cell>
          <cell r="E102">
            <v>0.33749999999999997</v>
          </cell>
          <cell r="P102">
            <v>8.2424999999999997</v>
          </cell>
        </row>
        <row r="103">
          <cell r="A103" t="str">
            <v>7.2.c</v>
          </cell>
          <cell r="B103" t="str">
            <v xml:space="preserve">P.C.C. for  foundation &amp; walls in M10 </v>
          </cell>
          <cell r="D103">
            <v>0.16874999999999998</v>
          </cell>
          <cell r="E103">
            <v>0.12675</v>
          </cell>
          <cell r="P103">
            <v>3.1252499999999999</v>
          </cell>
        </row>
        <row r="104">
          <cell r="A104" t="str">
            <v>7.4.b</v>
          </cell>
          <cell r="B104" t="str">
            <v xml:space="preserve">P.C.C. for R.C.C. for super structures in M20 </v>
          </cell>
          <cell r="D104">
            <v>1.0912942495882689</v>
          </cell>
          <cell r="E104">
            <v>0.85129424958826894</v>
          </cell>
          <cell r="P104">
            <v>20.779767740530186</v>
          </cell>
        </row>
        <row r="105">
          <cell r="A105" t="str">
            <v>7.5</v>
          </cell>
          <cell r="B105" t="str">
            <v>Reinforcement work for R.C.C. work</v>
          </cell>
          <cell r="D105">
            <v>0.1091294249588269</v>
          </cell>
          <cell r="E105">
            <v>8.5129424958826902E-2</v>
          </cell>
          <cell r="P105">
            <v>2.0779767740530186</v>
          </cell>
        </row>
        <row r="106">
          <cell r="A106" t="str">
            <v>8.2.a</v>
          </cell>
          <cell r="B106" t="str">
            <v>Formwork for flooring and slab including materials</v>
          </cell>
          <cell r="D106">
            <v>10.958794249588269</v>
          </cell>
          <cell r="E106">
            <v>8.8787942495882692</v>
          </cell>
          <cell r="P106">
            <v>214.61226774053017</v>
          </cell>
        </row>
        <row r="107">
          <cell r="A107" t="str">
            <v>12.1.b</v>
          </cell>
          <cell r="B107" t="str">
            <v>12.5 mm plastering works in 1:3 cement sand mortar</v>
          </cell>
          <cell r="D107">
            <v>12.937588499176538</v>
          </cell>
          <cell r="E107">
            <v>10.137588499176537</v>
          </cell>
          <cell r="P107">
            <v>247.16453548106034</v>
          </cell>
        </row>
        <row r="109">
          <cell r="A109" t="str">
            <v>1.4</v>
          </cell>
          <cell r="B109" t="str">
            <v>Site Clearance in thin vegetation area</v>
          </cell>
          <cell r="D109">
            <v>0.96000000000000019</v>
          </cell>
          <cell r="P109">
            <v>35.52000000000001</v>
          </cell>
        </row>
        <row r="110">
          <cell r="A110">
            <v>2.14</v>
          </cell>
          <cell r="B110" t="str">
            <v>E/W Excavation for foundation, drain, pipelines etc. in BM Soil</v>
          </cell>
          <cell r="D110">
            <v>4.2749999999999995</v>
          </cell>
          <cell r="P110">
            <v>165.279</v>
          </cell>
        </row>
        <row r="111">
          <cell r="A111">
            <v>11.16</v>
          </cell>
          <cell r="B111" t="str">
            <v xml:space="preserve">Stone soling with sand </v>
          </cell>
          <cell r="D111">
            <v>0.33749999999999997</v>
          </cell>
          <cell r="P111">
            <v>12.487499999999999</v>
          </cell>
        </row>
        <row r="112">
          <cell r="A112" t="str">
            <v>7.2.c</v>
          </cell>
          <cell r="B112" t="str">
            <v xml:space="preserve">P.C.C. for  foundation &amp; walls in M10 </v>
          </cell>
          <cell r="D112">
            <v>0.12675</v>
          </cell>
          <cell r="P112">
            <v>4.6897500000000001</v>
          </cell>
        </row>
        <row r="113">
          <cell r="A113" t="str">
            <v>7.4.b</v>
          </cell>
          <cell r="B113" t="str">
            <v xml:space="preserve">P.C.C. for R.C.C. for super structures in M20 </v>
          </cell>
          <cell r="D113">
            <v>0.85129424958826894</v>
          </cell>
          <cell r="P113">
            <v>31.497887234765951</v>
          </cell>
        </row>
        <row r="114">
          <cell r="A114" t="str">
            <v>7.5</v>
          </cell>
          <cell r="B114" t="str">
            <v>Reinforcement work for R.C.C. work</v>
          </cell>
          <cell r="D114">
            <v>8.5129424958826902E-2</v>
          </cell>
          <cell r="P114">
            <v>3.1497887234765956</v>
          </cell>
        </row>
        <row r="115">
          <cell r="A115" t="str">
            <v>8.2.a</v>
          </cell>
          <cell r="B115" t="str">
            <v>Formwork for flooring and slab including materials</v>
          </cell>
          <cell r="D115">
            <v>8.8787942495882692</v>
          </cell>
          <cell r="P115">
            <v>328.51538723476597</v>
          </cell>
        </row>
        <row r="116">
          <cell r="A116" t="str">
            <v>12.1.b</v>
          </cell>
          <cell r="B116" t="str">
            <v>12.5 mm plastering works in 1:3 cement sand mortar</v>
          </cell>
          <cell r="D116">
            <v>10.137588499176537</v>
          </cell>
          <cell r="P116">
            <v>375.09077446953188</v>
          </cell>
        </row>
      </sheetData>
      <sheetData sheetId="40">
        <row r="7">
          <cell r="B7" t="str">
            <v>1.4</v>
          </cell>
          <cell r="C7" t="str">
            <v>Site Clearance in thin vegetation area</v>
          </cell>
          <cell r="D7">
            <v>1</v>
          </cell>
          <cell r="E7">
            <v>10.3</v>
          </cell>
          <cell r="F7">
            <v>9.1</v>
          </cell>
          <cell r="H7">
            <v>93.73</v>
          </cell>
          <cell r="I7">
            <v>93.73</v>
          </cell>
          <cell r="J7" t="str">
            <v>sqm</v>
          </cell>
          <cell r="K7">
            <v>2.76</v>
          </cell>
          <cell r="L7">
            <v>258.69479999999999</v>
          </cell>
        </row>
        <row r="8">
          <cell r="B8">
            <v>2.14</v>
          </cell>
          <cell r="C8" t="str">
            <v>E/W Excavation for foundation, drain, pipelines etc. in BM Soil</v>
          </cell>
          <cell r="H8">
            <v>39.15</v>
          </cell>
          <cell r="I8">
            <v>39.15</v>
          </cell>
          <cell r="J8" t="str">
            <v>cum</v>
          </cell>
          <cell r="K8">
            <v>150.66839999999999</v>
          </cell>
          <cell r="L8">
            <v>5898.6678599999996</v>
          </cell>
        </row>
        <row r="9">
          <cell r="C9" t="str">
            <v>Longwalls-1</v>
          </cell>
          <cell r="D9">
            <v>3</v>
          </cell>
          <cell r="E9">
            <v>9.6</v>
          </cell>
          <cell r="F9">
            <v>0.75</v>
          </cell>
          <cell r="G9">
            <v>0.9</v>
          </cell>
          <cell r="H9">
            <v>19.439999999999998</v>
          </cell>
        </row>
        <row r="10">
          <cell r="C10" t="str">
            <v>Longwalls-2</v>
          </cell>
          <cell r="D10">
            <v>1</v>
          </cell>
          <cell r="E10">
            <v>7.85</v>
          </cell>
          <cell r="F10">
            <v>0.75</v>
          </cell>
          <cell r="G10">
            <v>0.9</v>
          </cell>
          <cell r="H10">
            <v>5.2987499999999992</v>
          </cell>
        </row>
        <row r="11">
          <cell r="C11" t="str">
            <v>Shortwalls-1</v>
          </cell>
          <cell r="D11">
            <v>7</v>
          </cell>
          <cell r="E11">
            <v>2.2000000000000002</v>
          </cell>
          <cell r="F11">
            <v>0.75</v>
          </cell>
          <cell r="G11">
            <v>0.9</v>
          </cell>
          <cell r="H11">
            <v>10.395000000000001</v>
          </cell>
        </row>
        <row r="12">
          <cell r="C12" t="str">
            <v>Shortwalls-2</v>
          </cell>
          <cell r="D12">
            <v>2</v>
          </cell>
          <cell r="E12">
            <v>1</v>
          </cell>
          <cell r="F12">
            <v>0.75</v>
          </cell>
          <cell r="G12">
            <v>0.9</v>
          </cell>
          <cell r="H12">
            <v>1.35</v>
          </cell>
        </row>
        <row r="13">
          <cell r="C13" t="str">
            <v>Shortwalls-3</v>
          </cell>
          <cell r="D13">
            <v>1</v>
          </cell>
          <cell r="E13">
            <v>3.95</v>
          </cell>
          <cell r="F13">
            <v>0.75</v>
          </cell>
          <cell r="G13">
            <v>0.9</v>
          </cell>
          <cell r="H13">
            <v>2.6662500000000002</v>
          </cell>
        </row>
        <row r="14">
          <cell r="B14" t="str">
            <v>2.25.a</v>
          </cell>
          <cell r="C14" t="str">
            <v>Filling with ordinary soils with compaction and sprinkling of water</v>
          </cell>
          <cell r="H14">
            <v>25.526192500000001</v>
          </cell>
          <cell r="I14">
            <v>25.526192500000001</v>
          </cell>
          <cell r="J14" t="str">
            <v>cum</v>
          </cell>
          <cell r="K14">
            <v>47.38</v>
          </cell>
          <cell r="L14">
            <v>1209.43100065</v>
          </cell>
        </row>
        <row r="15">
          <cell r="C15" t="str">
            <v>Foundation</v>
          </cell>
          <cell r="D15">
            <v>1</v>
          </cell>
          <cell r="E15">
            <v>58</v>
          </cell>
          <cell r="F15" t="str">
            <v>Area</v>
          </cell>
          <cell r="G15">
            <v>0.17199999999999999</v>
          </cell>
          <cell r="H15">
            <v>9.9759999999999991</v>
          </cell>
        </row>
        <row r="16">
          <cell r="C16" t="str">
            <v>Retiring room</v>
          </cell>
          <cell r="D16">
            <v>1</v>
          </cell>
          <cell r="E16">
            <v>2.5750000000000002</v>
          </cell>
          <cell r="F16">
            <v>2.875</v>
          </cell>
          <cell r="G16">
            <v>0.3</v>
          </cell>
          <cell r="H16">
            <v>2.2209374999999998</v>
          </cell>
        </row>
        <row r="17">
          <cell r="C17" t="str">
            <v>Kitchen</v>
          </cell>
          <cell r="D17">
            <v>1</v>
          </cell>
          <cell r="E17">
            <v>2.5750000000000002</v>
          </cell>
          <cell r="F17">
            <v>2.875</v>
          </cell>
          <cell r="G17">
            <v>0.3</v>
          </cell>
          <cell r="H17">
            <v>2.2209374999999998</v>
          </cell>
        </row>
        <row r="18">
          <cell r="C18" t="str">
            <v>Store</v>
          </cell>
          <cell r="D18">
            <v>1</v>
          </cell>
          <cell r="E18">
            <v>2.5750000000000002</v>
          </cell>
          <cell r="F18">
            <v>2.875</v>
          </cell>
          <cell r="G18">
            <v>0.3</v>
          </cell>
          <cell r="H18">
            <v>2.2209374999999998</v>
          </cell>
        </row>
        <row r="19">
          <cell r="C19" t="str">
            <v>Laboratory</v>
          </cell>
          <cell r="D19">
            <v>1</v>
          </cell>
          <cell r="E19">
            <v>2.5750000000000002</v>
          </cell>
          <cell r="F19">
            <v>1.98</v>
          </cell>
          <cell r="G19">
            <v>0.3</v>
          </cell>
          <cell r="H19">
            <v>1.5295500000000002</v>
          </cell>
        </row>
        <row r="20">
          <cell r="C20" t="str">
            <v>Bedroom</v>
          </cell>
          <cell r="D20">
            <v>1</v>
          </cell>
          <cell r="E20">
            <v>2.5750000000000002</v>
          </cell>
          <cell r="F20">
            <v>3.48</v>
          </cell>
          <cell r="G20">
            <v>0.3</v>
          </cell>
          <cell r="H20">
            <v>2.6882999999999999</v>
          </cell>
        </row>
        <row r="21">
          <cell r="C21" t="str">
            <v>Corridor</v>
          </cell>
          <cell r="D21">
            <v>1</v>
          </cell>
          <cell r="E21">
            <v>6.73</v>
          </cell>
          <cell r="F21">
            <v>1.38</v>
          </cell>
          <cell r="G21">
            <v>0.3</v>
          </cell>
          <cell r="H21">
            <v>2.7862199999999997</v>
          </cell>
        </row>
        <row r="22">
          <cell r="C22" t="str">
            <v>Verandah</v>
          </cell>
          <cell r="D22">
            <v>1</v>
          </cell>
          <cell r="E22">
            <v>4.3899999999999997</v>
          </cell>
          <cell r="F22">
            <v>1.43</v>
          </cell>
          <cell r="G22">
            <v>0.3</v>
          </cell>
          <cell r="H22">
            <v>1.8833099999999998</v>
          </cell>
        </row>
        <row r="23">
          <cell r="B23" t="str">
            <v>2.42</v>
          </cell>
          <cell r="C23" t="str">
            <v>Sand filling with compaction and sprinkling of water</v>
          </cell>
          <cell r="H23">
            <v>7.2567565000000016</v>
          </cell>
          <cell r="I23">
            <v>7.2567565000000016</v>
          </cell>
          <cell r="J23" t="str">
            <v>cum</v>
          </cell>
          <cell r="K23">
            <v>924.01857832812482</v>
          </cell>
          <cell r="L23">
            <v>6705.3778244033801</v>
          </cell>
        </row>
        <row r="24">
          <cell r="C24" t="str">
            <v>Retiring room</v>
          </cell>
          <cell r="D24">
            <v>1</v>
          </cell>
          <cell r="E24">
            <v>2.5750000000000002</v>
          </cell>
          <cell r="F24">
            <v>2.875</v>
          </cell>
          <cell r="G24">
            <v>0.14000000000000001</v>
          </cell>
          <cell r="H24">
            <v>1.0364375000000001</v>
          </cell>
        </row>
        <row r="25">
          <cell r="C25" t="str">
            <v>Kitchen</v>
          </cell>
          <cell r="D25">
            <v>1</v>
          </cell>
          <cell r="E25">
            <v>2.5750000000000002</v>
          </cell>
          <cell r="F25">
            <v>2.875</v>
          </cell>
          <cell r="G25">
            <v>0.14000000000000001</v>
          </cell>
          <cell r="H25">
            <v>1.0364375000000001</v>
          </cell>
        </row>
        <row r="26">
          <cell r="C26" t="str">
            <v>Store</v>
          </cell>
          <cell r="D26">
            <v>1</v>
          </cell>
          <cell r="E26">
            <v>2.5750000000000002</v>
          </cell>
          <cell r="F26">
            <v>2.875</v>
          </cell>
          <cell r="G26">
            <v>0.14000000000000001</v>
          </cell>
          <cell r="H26">
            <v>1.0364375000000001</v>
          </cell>
        </row>
        <row r="27">
          <cell r="C27" t="str">
            <v>Laboratory</v>
          </cell>
          <cell r="D27">
            <v>1</v>
          </cell>
          <cell r="E27">
            <v>2.5750000000000002</v>
          </cell>
          <cell r="F27">
            <v>1.98</v>
          </cell>
          <cell r="G27">
            <v>0.14000000000000001</v>
          </cell>
          <cell r="H27">
            <v>0.71379000000000015</v>
          </cell>
        </row>
        <row r="28">
          <cell r="C28" t="str">
            <v>Bedroom</v>
          </cell>
          <cell r="D28">
            <v>1</v>
          </cell>
          <cell r="E28">
            <v>2.5750000000000002</v>
          </cell>
          <cell r="F28">
            <v>3.48</v>
          </cell>
          <cell r="G28">
            <v>0.14000000000000001</v>
          </cell>
          <cell r="H28">
            <v>1.2545400000000002</v>
          </cell>
        </row>
        <row r="29">
          <cell r="C29" t="str">
            <v>Corridor</v>
          </cell>
          <cell r="D29">
            <v>1</v>
          </cell>
          <cell r="E29">
            <v>6.73</v>
          </cell>
          <cell r="F29">
            <v>1.38</v>
          </cell>
          <cell r="G29">
            <v>0.14000000000000001</v>
          </cell>
          <cell r="H29">
            <v>1.3002360000000002</v>
          </cell>
        </row>
        <row r="30">
          <cell r="C30" t="str">
            <v>Verandah</v>
          </cell>
          <cell r="D30">
            <v>1</v>
          </cell>
          <cell r="E30">
            <v>4.3899999999999997</v>
          </cell>
          <cell r="F30">
            <v>1.43</v>
          </cell>
          <cell r="G30">
            <v>0.14000000000000001</v>
          </cell>
          <cell r="H30">
            <v>0.87887800000000005</v>
          </cell>
        </row>
        <row r="31">
          <cell r="B31" t="str">
            <v>11.15.b</v>
          </cell>
          <cell r="C31" t="str">
            <v xml:space="preserve">Brick soling on edge with sand </v>
          </cell>
          <cell r="H31">
            <v>95.333975000000009</v>
          </cell>
          <cell r="I31">
            <v>43.5</v>
          </cell>
          <cell r="J31" t="str">
            <v>sqm</v>
          </cell>
          <cell r="K31">
            <v>343.27430057539067</v>
          </cell>
          <cell r="L31">
            <v>14932.432075029494</v>
          </cell>
        </row>
        <row r="32">
          <cell r="C32" t="str">
            <v>Below Foundation</v>
          </cell>
          <cell r="D32">
            <v>1</v>
          </cell>
          <cell r="E32">
            <v>58</v>
          </cell>
          <cell r="F32">
            <v>0.75</v>
          </cell>
          <cell r="H32">
            <v>43.5</v>
          </cell>
        </row>
        <row r="33">
          <cell r="C33" t="str">
            <v>Retiring room</v>
          </cell>
          <cell r="D33">
            <v>1</v>
          </cell>
          <cell r="E33">
            <v>2.5750000000000002</v>
          </cell>
          <cell r="F33">
            <v>2.875</v>
          </cell>
          <cell r="H33">
            <v>7.4031250000000002</v>
          </cell>
        </row>
        <row r="34">
          <cell r="C34" t="str">
            <v>Kitchen</v>
          </cell>
          <cell r="D34">
            <v>1</v>
          </cell>
          <cell r="E34">
            <v>2.5750000000000002</v>
          </cell>
          <cell r="F34">
            <v>2.875</v>
          </cell>
          <cell r="H34">
            <v>7.4031250000000002</v>
          </cell>
        </row>
        <row r="35">
          <cell r="C35" t="str">
            <v>Store</v>
          </cell>
          <cell r="D35">
            <v>1</v>
          </cell>
          <cell r="E35">
            <v>2.5750000000000002</v>
          </cell>
          <cell r="F35">
            <v>2.875</v>
          </cell>
          <cell r="H35">
            <v>7.4031250000000002</v>
          </cell>
        </row>
        <row r="36">
          <cell r="C36" t="str">
            <v>Laboratory</v>
          </cell>
          <cell r="D36">
            <v>1</v>
          </cell>
          <cell r="E36">
            <v>2.5750000000000002</v>
          </cell>
          <cell r="F36">
            <v>1.98</v>
          </cell>
          <cell r="H36">
            <v>5.0985000000000005</v>
          </cell>
        </row>
        <row r="37">
          <cell r="C37" t="str">
            <v>Bedroom</v>
          </cell>
          <cell r="D37">
            <v>1</v>
          </cell>
          <cell r="E37">
            <v>2.5750000000000002</v>
          </cell>
          <cell r="F37">
            <v>3.48</v>
          </cell>
          <cell r="H37">
            <v>8.9610000000000003</v>
          </cell>
        </row>
        <row r="38">
          <cell r="C38" t="str">
            <v>Corridor</v>
          </cell>
          <cell r="D38">
            <v>1</v>
          </cell>
          <cell r="E38">
            <v>6.73</v>
          </cell>
          <cell r="F38">
            <v>1.38</v>
          </cell>
          <cell r="H38">
            <v>9.2873999999999999</v>
          </cell>
        </row>
        <row r="39">
          <cell r="C39" t="str">
            <v>Verandah</v>
          </cell>
          <cell r="D39">
            <v>1</v>
          </cell>
          <cell r="E39">
            <v>4.3899999999999997</v>
          </cell>
          <cell r="F39">
            <v>1.43</v>
          </cell>
          <cell r="H39">
            <v>6.2776999999999994</v>
          </cell>
        </row>
        <row r="40">
          <cell r="B40" t="str">
            <v>5.1.b.3</v>
          </cell>
          <cell r="C40" t="str">
            <v xml:space="preserve">Local first class brick masonry works in 1:6 cement sand mortar </v>
          </cell>
          <cell r="H40">
            <v>73.417953125000011</v>
          </cell>
          <cell r="I40">
            <v>73.417953125000011</v>
          </cell>
          <cell r="J40" t="str">
            <v>cum</v>
          </cell>
          <cell r="K40">
            <v>3238.8808289078133</v>
          </cell>
          <cell r="L40">
            <v>237792.00087421501</v>
          </cell>
        </row>
        <row r="41">
          <cell r="C41" t="str">
            <v>Below Plinth Level</v>
          </cell>
        </row>
        <row r="42">
          <cell r="C42" t="str">
            <v>Long Wall-1</v>
          </cell>
        </row>
        <row r="43">
          <cell r="C43" t="str">
            <v>First footing</v>
          </cell>
          <cell r="D43">
            <v>2</v>
          </cell>
          <cell r="E43">
            <v>9.48</v>
          </cell>
          <cell r="F43">
            <v>0.625</v>
          </cell>
          <cell r="G43">
            <v>0.3</v>
          </cell>
          <cell r="H43">
            <v>3.5550000000000002</v>
          </cell>
        </row>
        <row r="44">
          <cell r="C44" t="str">
            <v>Second footing</v>
          </cell>
          <cell r="D44">
            <v>2</v>
          </cell>
          <cell r="E44">
            <v>9.3000000000000007</v>
          </cell>
          <cell r="F44">
            <v>0.45</v>
          </cell>
          <cell r="G44">
            <v>0.46</v>
          </cell>
          <cell r="H44">
            <v>3.8502000000000005</v>
          </cell>
        </row>
        <row r="45">
          <cell r="C45" t="str">
            <v>Third footing</v>
          </cell>
          <cell r="D45">
            <v>2</v>
          </cell>
          <cell r="E45">
            <v>9.23</v>
          </cell>
          <cell r="F45">
            <v>0.375</v>
          </cell>
          <cell r="G45">
            <v>0.52500000000000002</v>
          </cell>
          <cell r="H45">
            <v>3.6343125000000005</v>
          </cell>
        </row>
        <row r="46">
          <cell r="C46" t="str">
            <v>Long wall-2</v>
          </cell>
        </row>
        <row r="47">
          <cell r="C47" t="str">
            <v>First footing</v>
          </cell>
          <cell r="D47">
            <v>2</v>
          </cell>
          <cell r="E47">
            <v>7.73</v>
          </cell>
          <cell r="F47">
            <v>0.625</v>
          </cell>
          <cell r="G47">
            <v>0.3</v>
          </cell>
          <cell r="H47">
            <v>2.8987500000000002</v>
          </cell>
        </row>
        <row r="48">
          <cell r="C48" t="str">
            <v>Second footing</v>
          </cell>
          <cell r="D48">
            <v>2</v>
          </cell>
          <cell r="E48">
            <v>7.55</v>
          </cell>
          <cell r="F48">
            <v>0.45</v>
          </cell>
          <cell r="G48">
            <v>0.46</v>
          </cell>
          <cell r="H48">
            <v>3.1257000000000001</v>
          </cell>
        </row>
        <row r="49">
          <cell r="C49" t="str">
            <v>Third footing</v>
          </cell>
          <cell r="D49">
            <v>2</v>
          </cell>
          <cell r="E49">
            <v>7.48</v>
          </cell>
          <cell r="F49">
            <v>0.375</v>
          </cell>
          <cell r="G49">
            <v>0.52500000000000002</v>
          </cell>
          <cell r="H49">
            <v>2.9452500000000001</v>
          </cell>
        </row>
        <row r="50">
          <cell r="C50" t="str">
            <v>Short wall</v>
          </cell>
        </row>
        <row r="51">
          <cell r="C51" t="str">
            <v>First footing</v>
          </cell>
          <cell r="D51">
            <v>7</v>
          </cell>
          <cell r="E51">
            <v>2.33</v>
          </cell>
          <cell r="F51">
            <v>0.625</v>
          </cell>
          <cell r="G51">
            <v>0.3</v>
          </cell>
          <cell r="H51">
            <v>3.0581250000000004</v>
          </cell>
        </row>
        <row r="52">
          <cell r="C52" t="str">
            <v>Second footing</v>
          </cell>
          <cell r="D52">
            <v>7</v>
          </cell>
          <cell r="E52">
            <v>2.5</v>
          </cell>
          <cell r="F52">
            <v>0.45</v>
          </cell>
          <cell r="G52">
            <v>0.46</v>
          </cell>
          <cell r="H52">
            <v>3.6225000000000001</v>
          </cell>
        </row>
        <row r="53">
          <cell r="C53" t="str">
            <v>Third footing</v>
          </cell>
          <cell r="D53">
            <v>7</v>
          </cell>
          <cell r="E53">
            <v>2.58</v>
          </cell>
          <cell r="F53">
            <v>0.375</v>
          </cell>
          <cell r="G53">
            <v>0.52500000000000002</v>
          </cell>
          <cell r="H53">
            <v>3.5555625000000006</v>
          </cell>
        </row>
        <row r="54">
          <cell r="C54" t="str">
            <v>Short Wall-2</v>
          </cell>
        </row>
        <row r="55">
          <cell r="C55" t="str">
            <v>First footing</v>
          </cell>
          <cell r="D55">
            <v>1</v>
          </cell>
          <cell r="E55">
            <v>1.125</v>
          </cell>
          <cell r="F55">
            <v>0.625</v>
          </cell>
          <cell r="G55">
            <v>0.3</v>
          </cell>
          <cell r="H55">
            <v>0.2109375</v>
          </cell>
        </row>
        <row r="56">
          <cell r="C56" t="str">
            <v>Second footing</v>
          </cell>
          <cell r="D56">
            <v>1</v>
          </cell>
          <cell r="E56">
            <v>1.3</v>
          </cell>
          <cell r="F56">
            <v>0.45</v>
          </cell>
          <cell r="G56">
            <v>0.46</v>
          </cell>
          <cell r="H56">
            <v>0.26910000000000006</v>
          </cell>
        </row>
        <row r="57">
          <cell r="C57" t="str">
            <v>Third footing</v>
          </cell>
          <cell r="D57">
            <v>1</v>
          </cell>
          <cell r="E57">
            <v>1.375</v>
          </cell>
          <cell r="F57">
            <v>0.375</v>
          </cell>
          <cell r="G57">
            <v>0.52500000000000002</v>
          </cell>
          <cell r="H57">
            <v>0.27070312499999999</v>
          </cell>
        </row>
        <row r="58">
          <cell r="C58" t="str">
            <v>Verandah</v>
          </cell>
        </row>
        <row r="59">
          <cell r="C59" t="str">
            <v>Long Wall</v>
          </cell>
        </row>
        <row r="60">
          <cell r="C60" t="str">
            <v>First footing</v>
          </cell>
          <cell r="D60">
            <v>1</v>
          </cell>
          <cell r="E60">
            <v>4.49</v>
          </cell>
          <cell r="F60">
            <v>0.625</v>
          </cell>
          <cell r="G60">
            <v>0.3</v>
          </cell>
          <cell r="H60">
            <v>0.84187500000000004</v>
          </cell>
        </row>
        <row r="61">
          <cell r="C61" t="str">
            <v>Second footing</v>
          </cell>
          <cell r="D61">
            <v>1</v>
          </cell>
          <cell r="E61">
            <v>4.5999999999999996</v>
          </cell>
          <cell r="F61">
            <v>0.45</v>
          </cell>
          <cell r="G61">
            <v>0.46</v>
          </cell>
          <cell r="H61">
            <v>0.95219999999999994</v>
          </cell>
        </row>
        <row r="62">
          <cell r="C62" t="str">
            <v>Third footing</v>
          </cell>
          <cell r="D62">
            <v>1</v>
          </cell>
          <cell r="E62">
            <v>4.6399999999999997</v>
          </cell>
          <cell r="F62">
            <v>0.375</v>
          </cell>
          <cell r="G62">
            <v>0.52500000000000002</v>
          </cell>
          <cell r="H62">
            <v>0.91349999999999987</v>
          </cell>
        </row>
        <row r="63">
          <cell r="C63" t="str">
            <v xml:space="preserve">Short Wall </v>
          </cell>
        </row>
        <row r="64">
          <cell r="C64" t="str">
            <v>First footing</v>
          </cell>
          <cell r="D64">
            <v>1</v>
          </cell>
          <cell r="E64">
            <v>1.31</v>
          </cell>
          <cell r="F64">
            <v>0.625</v>
          </cell>
          <cell r="G64">
            <v>0.3</v>
          </cell>
          <cell r="H64">
            <v>0.24562500000000001</v>
          </cell>
        </row>
        <row r="65">
          <cell r="C65" t="str">
            <v>Second footing</v>
          </cell>
          <cell r="D65">
            <v>1</v>
          </cell>
          <cell r="E65">
            <v>1.4</v>
          </cell>
          <cell r="F65">
            <v>0.45</v>
          </cell>
          <cell r="G65">
            <v>0.46</v>
          </cell>
          <cell r="H65">
            <v>0.2898</v>
          </cell>
        </row>
        <row r="66">
          <cell r="C66" t="str">
            <v>Third footing</v>
          </cell>
          <cell r="D66">
            <v>1</v>
          </cell>
          <cell r="E66">
            <v>1.44</v>
          </cell>
          <cell r="F66">
            <v>0.375</v>
          </cell>
          <cell r="G66">
            <v>0.52500000000000002</v>
          </cell>
          <cell r="H66">
            <v>0.28350000000000003</v>
          </cell>
        </row>
        <row r="67">
          <cell r="C67" t="str">
            <v>Above plinth Level</v>
          </cell>
        </row>
        <row r="68">
          <cell r="C68" t="str">
            <v>Long Wall-1</v>
          </cell>
          <cell r="D68">
            <v>2</v>
          </cell>
          <cell r="E68">
            <v>9.1</v>
          </cell>
          <cell r="F68">
            <v>0.25</v>
          </cell>
          <cell r="G68">
            <v>2.9</v>
          </cell>
          <cell r="H68">
            <v>13.194999999999999</v>
          </cell>
        </row>
        <row r="69">
          <cell r="C69" t="str">
            <v>Short Wall-1</v>
          </cell>
          <cell r="D69">
            <v>7</v>
          </cell>
          <cell r="E69">
            <v>2.7</v>
          </cell>
          <cell r="F69">
            <v>0.25</v>
          </cell>
          <cell r="G69">
            <v>2.9</v>
          </cell>
          <cell r="H69">
            <v>13.702500000000001</v>
          </cell>
        </row>
        <row r="70">
          <cell r="C70" t="str">
            <v>Short Wall-2</v>
          </cell>
          <cell r="D70">
            <v>1</v>
          </cell>
          <cell r="E70">
            <v>1.5</v>
          </cell>
          <cell r="F70">
            <v>0.25</v>
          </cell>
          <cell r="G70">
            <v>2.9</v>
          </cell>
          <cell r="H70">
            <v>1.0874999999999999</v>
          </cell>
        </row>
        <row r="71">
          <cell r="C71" t="str">
            <v>Long Wall-2</v>
          </cell>
          <cell r="D71">
            <v>2</v>
          </cell>
          <cell r="E71">
            <v>7.35</v>
          </cell>
          <cell r="F71">
            <v>0.25</v>
          </cell>
          <cell r="G71">
            <v>2.9</v>
          </cell>
          <cell r="H71">
            <v>10.657499999999999</v>
          </cell>
        </row>
        <row r="72">
          <cell r="C72" t="str">
            <v>Pillar</v>
          </cell>
          <cell r="D72">
            <v>1</v>
          </cell>
          <cell r="E72">
            <v>0.5</v>
          </cell>
          <cell r="F72">
            <v>0.25</v>
          </cell>
          <cell r="G72">
            <v>2.9</v>
          </cell>
          <cell r="H72">
            <v>0.36249999999999999</v>
          </cell>
        </row>
        <row r="73">
          <cell r="C73" t="str">
            <v>Stairs</v>
          </cell>
          <cell r="D73">
            <v>1</v>
          </cell>
          <cell r="E73">
            <v>1.5</v>
          </cell>
          <cell r="F73" t="str">
            <v>Area</v>
          </cell>
          <cell r="G73">
            <v>0.22500000000000001</v>
          </cell>
          <cell r="H73">
            <v>0.33750000000000002</v>
          </cell>
        </row>
        <row r="74">
          <cell r="C74" t="str">
            <v>bath short wall</v>
          </cell>
          <cell r="D74">
            <v>1</v>
          </cell>
          <cell r="E74">
            <v>1.5</v>
          </cell>
          <cell r="F74">
            <v>0.125</v>
          </cell>
          <cell r="G74">
            <v>2.9</v>
          </cell>
          <cell r="H74">
            <v>0.54374999999999996</v>
          </cell>
        </row>
        <row r="75">
          <cell r="C75" t="str">
            <v>Parapet wall</v>
          </cell>
        </row>
        <row r="76">
          <cell r="C76" t="str">
            <v>Long Wall-1</v>
          </cell>
          <cell r="D76">
            <v>2</v>
          </cell>
          <cell r="E76">
            <v>9.1</v>
          </cell>
          <cell r="F76">
            <v>0.25</v>
          </cell>
          <cell r="G76">
            <v>0.9</v>
          </cell>
          <cell r="H76">
            <v>4.0949999999999998</v>
          </cell>
        </row>
        <row r="77">
          <cell r="C77" t="str">
            <v>Short Wall-1</v>
          </cell>
          <cell r="D77">
            <v>2</v>
          </cell>
          <cell r="E77">
            <v>7.65</v>
          </cell>
          <cell r="F77">
            <v>0.25</v>
          </cell>
          <cell r="G77">
            <v>0.9</v>
          </cell>
          <cell r="H77">
            <v>3.4425000000000003</v>
          </cell>
        </row>
        <row r="78">
          <cell r="C78" t="str">
            <v>Deductions</v>
          </cell>
        </row>
        <row r="79">
          <cell r="C79" t="str">
            <v>Door-1</v>
          </cell>
          <cell r="D79">
            <v>5</v>
          </cell>
          <cell r="E79">
            <v>0.97499999999999998</v>
          </cell>
          <cell r="F79">
            <v>0.25</v>
          </cell>
          <cell r="G79">
            <v>2.1</v>
          </cell>
          <cell r="H79">
            <v>-2.5593750000000002</v>
          </cell>
        </row>
        <row r="80">
          <cell r="C80" t="str">
            <v>Door-3</v>
          </cell>
          <cell r="D80">
            <v>1</v>
          </cell>
          <cell r="E80">
            <v>0.82499999999999996</v>
          </cell>
          <cell r="F80">
            <v>0.125</v>
          </cell>
          <cell r="G80">
            <v>2.1</v>
          </cell>
          <cell r="H80">
            <v>-0.21656249999999999</v>
          </cell>
        </row>
        <row r="81">
          <cell r="C81" t="str">
            <v>Window-1</v>
          </cell>
          <cell r="D81">
            <v>3</v>
          </cell>
          <cell r="E81">
            <v>1.8</v>
          </cell>
          <cell r="F81">
            <v>0.25</v>
          </cell>
          <cell r="G81">
            <v>1.35</v>
          </cell>
          <cell r="H81">
            <v>-1.8225000000000002</v>
          </cell>
        </row>
        <row r="82">
          <cell r="C82" t="str">
            <v>Window-2</v>
          </cell>
          <cell r="D82">
            <v>5</v>
          </cell>
          <cell r="E82">
            <v>1.05</v>
          </cell>
          <cell r="F82">
            <v>0.25</v>
          </cell>
          <cell r="G82">
            <v>1.35</v>
          </cell>
          <cell r="H82">
            <v>-1.7718750000000001</v>
          </cell>
        </row>
        <row r="83">
          <cell r="C83" t="str">
            <v>Window-3</v>
          </cell>
          <cell r="D83">
            <v>2</v>
          </cell>
          <cell r="E83">
            <v>1.8</v>
          </cell>
          <cell r="F83">
            <v>0.25</v>
          </cell>
          <cell r="G83">
            <v>1.05</v>
          </cell>
          <cell r="H83">
            <v>-0.94500000000000006</v>
          </cell>
        </row>
        <row r="84">
          <cell r="C84" t="str">
            <v>Window-4</v>
          </cell>
          <cell r="D84">
            <v>1</v>
          </cell>
          <cell r="E84">
            <v>1.05</v>
          </cell>
          <cell r="F84">
            <v>0.25</v>
          </cell>
          <cell r="G84">
            <v>1.05</v>
          </cell>
          <cell r="H84">
            <v>-0.27562500000000001</v>
          </cell>
        </row>
        <row r="85">
          <cell r="C85" t="str">
            <v>Door lintels</v>
          </cell>
          <cell r="D85">
            <v>5</v>
          </cell>
          <cell r="E85">
            <v>1.28</v>
          </cell>
          <cell r="F85">
            <v>0.25</v>
          </cell>
          <cell r="G85">
            <v>0.15</v>
          </cell>
          <cell r="H85">
            <v>-0.24</v>
          </cell>
        </row>
        <row r="86">
          <cell r="C86" t="str">
            <v>W-1 lintel</v>
          </cell>
          <cell r="D86">
            <v>3</v>
          </cell>
          <cell r="E86">
            <v>2.1</v>
          </cell>
          <cell r="F86">
            <v>0.25</v>
          </cell>
          <cell r="G86">
            <v>0.15</v>
          </cell>
          <cell r="H86">
            <v>-0.23625000000000002</v>
          </cell>
        </row>
        <row r="87">
          <cell r="C87" t="str">
            <v>W-2 lintel</v>
          </cell>
          <cell r="D87">
            <v>5</v>
          </cell>
          <cell r="E87">
            <v>1.35</v>
          </cell>
          <cell r="F87">
            <v>0.25</v>
          </cell>
          <cell r="G87">
            <v>0.15</v>
          </cell>
          <cell r="H87">
            <v>-0.25312499999999999</v>
          </cell>
        </row>
        <row r="88">
          <cell r="C88" t="str">
            <v>W-3 litel</v>
          </cell>
          <cell r="D88">
            <v>2</v>
          </cell>
          <cell r="E88">
            <v>2.1</v>
          </cell>
          <cell r="F88">
            <v>0.25</v>
          </cell>
          <cell r="G88">
            <v>0.15</v>
          </cell>
          <cell r="H88">
            <v>-0.1575</v>
          </cell>
        </row>
        <row r="89">
          <cell r="C89" t="str">
            <v>W-4 lintel</v>
          </cell>
          <cell r="D89">
            <v>1</v>
          </cell>
          <cell r="E89">
            <v>1.35</v>
          </cell>
          <cell r="F89">
            <v>0.25</v>
          </cell>
          <cell r="G89">
            <v>0.15</v>
          </cell>
          <cell r="H89">
            <v>-5.0625000000000003E-2</v>
          </cell>
        </row>
        <row r="90">
          <cell r="B90" t="str">
            <v>7.2.c</v>
          </cell>
          <cell r="C90" t="str">
            <v xml:space="preserve">P.C.C. for  foundation &amp; walls in M10 </v>
          </cell>
          <cell r="H90">
            <v>21.664636250000001</v>
          </cell>
          <cell r="I90">
            <v>21.664636250000001</v>
          </cell>
          <cell r="J90" t="str">
            <v>cum</v>
          </cell>
          <cell r="K90">
            <v>4334.2110718062495</v>
          </cell>
          <cell r="L90">
            <v>93899.106301405031</v>
          </cell>
        </row>
        <row r="91">
          <cell r="C91" t="str">
            <v>Below Foundation</v>
          </cell>
          <cell r="D91">
            <v>1</v>
          </cell>
          <cell r="E91">
            <v>58</v>
          </cell>
          <cell r="F91">
            <v>0.75</v>
          </cell>
          <cell r="G91">
            <v>7.4999999999999997E-2</v>
          </cell>
          <cell r="H91">
            <v>3.2624999999999997</v>
          </cell>
        </row>
        <row r="92">
          <cell r="C92" t="str">
            <v>Rooms</v>
          </cell>
        </row>
        <row r="93">
          <cell r="C93" t="str">
            <v>Retiring room</v>
          </cell>
          <cell r="D93">
            <v>1</v>
          </cell>
          <cell r="E93">
            <v>2.5750000000000002</v>
          </cell>
          <cell r="F93">
            <v>2.875</v>
          </cell>
          <cell r="G93">
            <v>0.05</v>
          </cell>
          <cell r="H93">
            <v>0.37015625000000002</v>
          </cell>
        </row>
        <row r="94">
          <cell r="C94" t="str">
            <v>Kitchen</v>
          </cell>
          <cell r="D94">
            <v>1</v>
          </cell>
          <cell r="E94">
            <v>2.5750000000000002</v>
          </cell>
          <cell r="F94">
            <v>2.875</v>
          </cell>
          <cell r="G94">
            <v>0.05</v>
          </cell>
          <cell r="H94">
            <v>0.37015625000000002</v>
          </cell>
        </row>
        <row r="95">
          <cell r="C95" t="str">
            <v>Store</v>
          </cell>
          <cell r="D95">
            <v>1</v>
          </cell>
          <cell r="E95">
            <v>2.5750000000000002</v>
          </cell>
          <cell r="F95">
            <v>2.875</v>
          </cell>
          <cell r="G95">
            <v>0.05</v>
          </cell>
          <cell r="H95">
            <v>0.37015625000000002</v>
          </cell>
        </row>
        <row r="96">
          <cell r="C96" t="str">
            <v>Laboratory</v>
          </cell>
          <cell r="D96">
            <v>1</v>
          </cell>
          <cell r="E96">
            <v>2.5750000000000002</v>
          </cell>
          <cell r="F96">
            <v>1.98</v>
          </cell>
          <cell r="G96">
            <v>0.05</v>
          </cell>
          <cell r="H96">
            <v>0.25492500000000001</v>
          </cell>
        </row>
        <row r="97">
          <cell r="C97" t="str">
            <v>Bedroom</v>
          </cell>
          <cell r="D97">
            <v>1</v>
          </cell>
          <cell r="E97">
            <v>2.5750000000000002</v>
          </cell>
          <cell r="F97">
            <v>3.48</v>
          </cell>
          <cell r="G97">
            <v>0.05</v>
          </cell>
          <cell r="H97">
            <v>0.44805000000000006</v>
          </cell>
        </row>
        <row r="98">
          <cell r="C98" t="str">
            <v>Corridor</v>
          </cell>
          <cell r="D98">
            <v>1</v>
          </cell>
          <cell r="E98">
            <v>6.73</v>
          </cell>
          <cell r="F98">
            <v>1.38</v>
          </cell>
          <cell r="G98">
            <v>0.05</v>
          </cell>
          <cell r="H98">
            <v>0.46437</v>
          </cell>
        </row>
        <row r="99">
          <cell r="C99" t="str">
            <v>Verandah</v>
          </cell>
          <cell r="D99">
            <v>1</v>
          </cell>
          <cell r="E99">
            <v>4.3899999999999997</v>
          </cell>
          <cell r="F99">
            <v>1.43</v>
          </cell>
          <cell r="G99">
            <v>0.05</v>
          </cell>
          <cell r="H99">
            <v>0.31388499999999997</v>
          </cell>
        </row>
        <row r="100">
          <cell r="B100" t="str">
            <v>7.4.b</v>
          </cell>
          <cell r="C100" t="str">
            <v xml:space="preserve">P.C.C. for R.C.C. for super structures in M20 </v>
          </cell>
          <cell r="H100">
            <v>15.810437500000001</v>
          </cell>
          <cell r="I100">
            <v>15.810437500000001</v>
          </cell>
          <cell r="J100" t="str">
            <v>cum</v>
          </cell>
          <cell r="K100">
            <v>6154.8131365578129</v>
          </cell>
          <cell r="L100">
            <v>97310.288419726276</v>
          </cell>
        </row>
        <row r="101">
          <cell r="C101" t="str">
            <v>Door Lintels (d1)</v>
          </cell>
          <cell r="D101">
            <v>5</v>
          </cell>
          <cell r="E101">
            <v>1.28</v>
          </cell>
          <cell r="F101">
            <v>0.25</v>
          </cell>
          <cell r="G101">
            <v>0.15</v>
          </cell>
          <cell r="H101">
            <v>0.24</v>
          </cell>
        </row>
        <row r="102">
          <cell r="C102" t="str">
            <v>Window-1</v>
          </cell>
          <cell r="D102">
            <v>3</v>
          </cell>
          <cell r="E102">
            <v>2.1</v>
          </cell>
          <cell r="F102">
            <v>0.25</v>
          </cell>
          <cell r="G102">
            <v>0.15</v>
          </cell>
          <cell r="H102">
            <v>0.23625000000000002</v>
          </cell>
        </row>
        <row r="103">
          <cell r="C103" t="str">
            <v>Window-2</v>
          </cell>
          <cell r="D103">
            <v>5</v>
          </cell>
          <cell r="E103">
            <v>1.35</v>
          </cell>
          <cell r="F103">
            <v>0.25</v>
          </cell>
          <cell r="G103">
            <v>0.15</v>
          </cell>
          <cell r="H103">
            <v>0.25312499999999999</v>
          </cell>
        </row>
        <row r="104">
          <cell r="C104" t="str">
            <v>Window-3</v>
          </cell>
          <cell r="D104">
            <v>2</v>
          </cell>
          <cell r="E104">
            <v>2.1</v>
          </cell>
          <cell r="F104">
            <v>0.25</v>
          </cell>
          <cell r="G104">
            <v>0.15</v>
          </cell>
          <cell r="H104">
            <v>0.1575</v>
          </cell>
        </row>
        <row r="105">
          <cell r="C105" t="str">
            <v>Window-4</v>
          </cell>
          <cell r="D105">
            <v>1</v>
          </cell>
          <cell r="E105">
            <v>1.35</v>
          </cell>
          <cell r="F105">
            <v>0.25</v>
          </cell>
          <cell r="G105">
            <v>0.15</v>
          </cell>
          <cell r="H105">
            <v>5.0625000000000003E-2</v>
          </cell>
        </row>
        <row r="106">
          <cell r="C106" t="str">
            <v>Beams</v>
          </cell>
        </row>
        <row r="107">
          <cell r="C107" t="str">
            <v>Long Wall-1</v>
          </cell>
          <cell r="D107">
            <v>3</v>
          </cell>
          <cell r="E107">
            <v>9.1</v>
          </cell>
          <cell r="F107">
            <v>0.25</v>
          </cell>
          <cell r="G107">
            <v>0.23</v>
          </cell>
          <cell r="H107">
            <v>1.56975</v>
          </cell>
        </row>
        <row r="108">
          <cell r="C108" t="str">
            <v>Long Wall-2</v>
          </cell>
          <cell r="D108">
            <v>1</v>
          </cell>
          <cell r="E108">
            <v>7.35</v>
          </cell>
          <cell r="F108">
            <v>0.25</v>
          </cell>
          <cell r="G108">
            <v>0.23</v>
          </cell>
          <cell r="H108">
            <v>0.42262499999999997</v>
          </cell>
        </row>
        <row r="109">
          <cell r="C109" t="str">
            <v>Short Wall-1</v>
          </cell>
          <cell r="D109">
            <v>7</v>
          </cell>
          <cell r="E109">
            <v>2.7</v>
          </cell>
          <cell r="F109">
            <v>0.25</v>
          </cell>
          <cell r="G109">
            <v>0.23</v>
          </cell>
          <cell r="H109">
            <v>1.0867500000000001</v>
          </cell>
        </row>
        <row r="110">
          <cell r="C110" t="str">
            <v>Short Wall-2</v>
          </cell>
          <cell r="D110">
            <v>1</v>
          </cell>
          <cell r="E110">
            <v>1.5</v>
          </cell>
          <cell r="F110">
            <v>0.25</v>
          </cell>
          <cell r="G110">
            <v>0.23</v>
          </cell>
          <cell r="H110">
            <v>8.6250000000000007E-2</v>
          </cell>
        </row>
        <row r="111">
          <cell r="C111" t="str">
            <v>Tie Beam</v>
          </cell>
          <cell r="D111">
            <v>1</v>
          </cell>
          <cell r="E111">
            <v>53.3</v>
          </cell>
          <cell r="F111">
            <v>0.25</v>
          </cell>
          <cell r="G111">
            <v>0.15</v>
          </cell>
          <cell r="H111">
            <v>1.9987499999999998</v>
          </cell>
        </row>
        <row r="112">
          <cell r="C112" t="str">
            <v>Slab</v>
          </cell>
          <cell r="D112">
            <v>1</v>
          </cell>
          <cell r="E112">
            <v>10.3</v>
          </cell>
          <cell r="F112">
            <v>9.1</v>
          </cell>
          <cell r="G112">
            <v>0.1</v>
          </cell>
          <cell r="H112">
            <v>9.3730000000000011</v>
          </cell>
        </row>
        <row r="113">
          <cell r="C113" t="str">
            <v>Slab in Kitchen</v>
          </cell>
          <cell r="D113">
            <v>1</v>
          </cell>
          <cell r="E113">
            <v>3.375</v>
          </cell>
          <cell r="F113">
            <v>0.75</v>
          </cell>
          <cell r="G113">
            <v>7.4999999999999997E-2</v>
          </cell>
          <cell r="H113">
            <v>0.18984375000000001</v>
          </cell>
        </row>
        <row r="114">
          <cell r="C114" t="str">
            <v>Slab in Lab</v>
          </cell>
          <cell r="D114">
            <v>1</v>
          </cell>
          <cell r="E114">
            <v>2.5950000000000002</v>
          </cell>
          <cell r="F114">
            <v>0.75</v>
          </cell>
          <cell r="G114">
            <v>7.4999999999999997E-2</v>
          </cell>
          <cell r="H114">
            <v>0.14596875000000001</v>
          </cell>
        </row>
        <row r="115">
          <cell r="B115" t="str">
            <v>7.5</v>
          </cell>
          <cell r="C115" t="str">
            <v>Reinforcement work for R.C.C. work</v>
          </cell>
          <cell r="I115">
            <v>1.5810437500000001</v>
          </cell>
          <cell r="J115" t="str">
            <v>mt</v>
          </cell>
          <cell r="K115">
            <v>39248.537514867188</v>
          </cell>
          <cell r="L115">
            <v>62053.654934521306</v>
          </cell>
        </row>
        <row r="116">
          <cell r="B116" t="str">
            <v>8.1.a</v>
          </cell>
          <cell r="C116" t="str">
            <v>Simple standard formwork of size &lt;1 sqm excluding materials</v>
          </cell>
          <cell r="H116">
            <v>144.97750000000002</v>
          </cell>
          <cell r="I116">
            <v>144.97750000000002</v>
          </cell>
          <cell r="J116" t="str">
            <v>sqm</v>
          </cell>
          <cell r="K116">
            <v>72.249900000000011</v>
          </cell>
          <cell r="L116">
            <v>10474.609877250003</v>
          </cell>
        </row>
        <row r="117">
          <cell r="C117" t="str">
            <v>Tie Beam</v>
          </cell>
          <cell r="D117">
            <v>1</v>
          </cell>
          <cell r="E117">
            <v>53.3</v>
          </cell>
          <cell r="F117">
            <v>0.3</v>
          </cell>
          <cell r="H117">
            <v>15.989999999999998</v>
          </cell>
        </row>
        <row r="118">
          <cell r="C118" t="str">
            <v>Lintel</v>
          </cell>
        </row>
        <row r="119">
          <cell r="C119" t="str">
            <v>Door Lintels (d1)</v>
          </cell>
          <cell r="D119">
            <v>5</v>
          </cell>
          <cell r="E119">
            <v>1.28</v>
          </cell>
          <cell r="F119">
            <v>0.3</v>
          </cell>
          <cell r="H119">
            <v>1.92</v>
          </cell>
        </row>
        <row r="120">
          <cell r="C120" t="str">
            <v>Window-1</v>
          </cell>
          <cell r="D120">
            <v>3</v>
          </cell>
          <cell r="E120">
            <v>2.1</v>
          </cell>
          <cell r="F120">
            <v>0.3</v>
          </cell>
          <cell r="H120">
            <v>1.8900000000000001</v>
          </cell>
        </row>
        <row r="121">
          <cell r="C121" t="str">
            <v>Window-2</v>
          </cell>
          <cell r="D121">
            <v>5</v>
          </cell>
          <cell r="E121">
            <v>1.35</v>
          </cell>
          <cell r="F121">
            <v>0.3</v>
          </cell>
          <cell r="H121">
            <v>2.0250000000000004</v>
          </cell>
        </row>
        <row r="122">
          <cell r="C122" t="str">
            <v>Window-3</v>
          </cell>
          <cell r="D122">
            <v>2</v>
          </cell>
          <cell r="E122">
            <v>2.1</v>
          </cell>
          <cell r="F122">
            <v>0.3</v>
          </cell>
          <cell r="H122">
            <v>1.26</v>
          </cell>
        </row>
        <row r="123">
          <cell r="C123" t="str">
            <v>Window-4</v>
          </cell>
          <cell r="D123">
            <v>1</v>
          </cell>
          <cell r="E123">
            <v>1.35</v>
          </cell>
          <cell r="F123">
            <v>0.3</v>
          </cell>
          <cell r="H123">
            <v>0.40500000000000003</v>
          </cell>
        </row>
        <row r="124">
          <cell r="C124" t="str">
            <v>Beams</v>
          </cell>
        </row>
        <row r="125">
          <cell r="C125" t="str">
            <v>Long Wall-1</v>
          </cell>
          <cell r="D125">
            <v>3</v>
          </cell>
          <cell r="E125">
            <v>9.1</v>
          </cell>
          <cell r="F125">
            <v>0.45</v>
          </cell>
          <cell r="H125">
            <v>12.285</v>
          </cell>
        </row>
        <row r="126">
          <cell r="C126" t="str">
            <v>Long Wall-2</v>
          </cell>
          <cell r="D126">
            <v>1</v>
          </cell>
          <cell r="E126">
            <v>7.35</v>
          </cell>
          <cell r="F126">
            <v>0.45</v>
          </cell>
          <cell r="H126">
            <v>3.3075000000000001</v>
          </cell>
        </row>
        <row r="127">
          <cell r="C127" t="str">
            <v>Short Wall-1</v>
          </cell>
          <cell r="D127">
            <v>7</v>
          </cell>
          <cell r="E127">
            <v>2.7</v>
          </cell>
          <cell r="F127">
            <v>0.45</v>
          </cell>
          <cell r="H127">
            <v>8.5050000000000008</v>
          </cell>
        </row>
        <row r="128">
          <cell r="C128" t="str">
            <v>Short Wall-2</v>
          </cell>
          <cell r="D128">
            <v>1</v>
          </cell>
          <cell r="E128">
            <v>1.5</v>
          </cell>
          <cell r="F128">
            <v>0.45</v>
          </cell>
          <cell r="H128">
            <v>0.67500000000000004</v>
          </cell>
        </row>
        <row r="129">
          <cell r="C129" t="str">
            <v>Slab</v>
          </cell>
          <cell r="D129">
            <v>1</v>
          </cell>
          <cell r="E129">
            <v>10.3</v>
          </cell>
          <cell r="F129">
            <v>9.1</v>
          </cell>
          <cell r="H129">
            <v>93.73</v>
          </cell>
        </row>
        <row r="130">
          <cell r="C130" t="str">
            <v>Slab in Kitchen</v>
          </cell>
          <cell r="D130">
            <v>1</v>
          </cell>
          <cell r="E130">
            <v>3.375</v>
          </cell>
          <cell r="F130">
            <v>0.5</v>
          </cell>
          <cell r="H130">
            <v>1.6875</v>
          </cell>
        </row>
        <row r="131">
          <cell r="C131" t="str">
            <v>Slab in Lab</v>
          </cell>
          <cell r="D131">
            <v>1</v>
          </cell>
          <cell r="E131">
            <v>2.5950000000000002</v>
          </cell>
          <cell r="F131">
            <v>0.5</v>
          </cell>
          <cell r="H131">
            <v>1.2975000000000001</v>
          </cell>
        </row>
        <row r="132">
          <cell r="B132" t="str">
            <v>12.1.b</v>
          </cell>
          <cell r="C132" t="str">
            <v>12.5 mm plastering works in 1:3 cement sand mortar</v>
          </cell>
          <cell r="H132">
            <v>137.405</v>
          </cell>
          <cell r="I132">
            <v>137.405</v>
          </cell>
          <cell r="J132" t="str">
            <v>sqm</v>
          </cell>
          <cell r="K132">
            <v>87.804354924304675</v>
          </cell>
          <cell r="L132">
            <v>12064.757388374084</v>
          </cell>
        </row>
        <row r="133">
          <cell r="C133" t="str">
            <v>Plastering in inner wall</v>
          </cell>
        </row>
        <row r="134">
          <cell r="C134" t="str">
            <v>Room-1</v>
          </cell>
          <cell r="D134">
            <v>6</v>
          </cell>
          <cell r="E134">
            <v>2.7</v>
          </cell>
          <cell r="G134">
            <v>2.9</v>
          </cell>
          <cell r="H134">
            <v>46.980000000000004</v>
          </cell>
        </row>
        <row r="135">
          <cell r="C135" t="str">
            <v>Room-1</v>
          </cell>
          <cell r="D135">
            <v>6</v>
          </cell>
          <cell r="E135">
            <v>3</v>
          </cell>
          <cell r="G135">
            <v>2.9</v>
          </cell>
          <cell r="H135">
            <v>52.199999999999996</v>
          </cell>
        </row>
        <row r="136">
          <cell r="C136" t="str">
            <v>Room-2</v>
          </cell>
          <cell r="D136">
            <v>2</v>
          </cell>
          <cell r="E136">
            <v>2.7</v>
          </cell>
          <cell r="G136">
            <v>2.9</v>
          </cell>
          <cell r="H136">
            <v>15.66</v>
          </cell>
        </row>
        <row r="137">
          <cell r="C137" t="str">
            <v>Room-2</v>
          </cell>
          <cell r="D137">
            <v>2</v>
          </cell>
          <cell r="E137">
            <v>2.1</v>
          </cell>
          <cell r="G137">
            <v>2.9</v>
          </cell>
          <cell r="H137">
            <v>12.18</v>
          </cell>
        </row>
        <row r="138">
          <cell r="C138" t="str">
            <v>Room-3</v>
          </cell>
          <cell r="D138">
            <v>2</v>
          </cell>
          <cell r="E138">
            <v>1.5</v>
          </cell>
          <cell r="G138">
            <v>2.9</v>
          </cell>
          <cell r="H138">
            <v>8.6999999999999993</v>
          </cell>
        </row>
        <row r="139">
          <cell r="C139" t="str">
            <v>Room-3</v>
          </cell>
          <cell r="D139">
            <v>2</v>
          </cell>
          <cell r="E139">
            <v>1.9</v>
          </cell>
          <cell r="G139">
            <v>2.9</v>
          </cell>
          <cell r="H139">
            <v>11.02</v>
          </cell>
        </row>
        <row r="140">
          <cell r="C140" t="str">
            <v>Verandah pillar</v>
          </cell>
          <cell r="D140">
            <v>1</v>
          </cell>
          <cell r="E140">
            <v>0.5</v>
          </cell>
          <cell r="G140">
            <v>2.9</v>
          </cell>
          <cell r="H140">
            <v>1.45</v>
          </cell>
        </row>
        <row r="141">
          <cell r="C141" t="str">
            <v>Verandah pillar</v>
          </cell>
          <cell r="D141">
            <v>1</v>
          </cell>
          <cell r="E141">
            <v>0.25</v>
          </cell>
          <cell r="G141">
            <v>2.9</v>
          </cell>
          <cell r="H141">
            <v>0.72499999999999998</v>
          </cell>
        </row>
        <row r="142">
          <cell r="C142" t="str">
            <v>Bathroom</v>
          </cell>
          <cell r="D142">
            <v>2</v>
          </cell>
          <cell r="E142">
            <v>1.5</v>
          </cell>
          <cell r="G142">
            <v>2.9</v>
          </cell>
          <cell r="H142">
            <v>8.6999999999999993</v>
          </cell>
        </row>
        <row r="143">
          <cell r="C143" t="str">
            <v>Bathroom</v>
          </cell>
          <cell r="D143">
            <v>2</v>
          </cell>
          <cell r="E143">
            <v>1.9</v>
          </cell>
          <cell r="G143">
            <v>2.9</v>
          </cell>
          <cell r="H143">
            <v>11.02</v>
          </cell>
        </row>
        <row r="144">
          <cell r="C144" t="str">
            <v>Deductions for opening</v>
          </cell>
        </row>
        <row r="145">
          <cell r="C145" t="str">
            <v>Door-1</v>
          </cell>
          <cell r="D145">
            <v>-5</v>
          </cell>
          <cell r="E145">
            <v>0.97499999999999998</v>
          </cell>
          <cell r="G145">
            <v>2.1</v>
          </cell>
          <cell r="H145">
            <v>-10.237500000000001</v>
          </cell>
        </row>
        <row r="146">
          <cell r="C146" t="str">
            <v>Door-3</v>
          </cell>
          <cell r="D146">
            <v>-1</v>
          </cell>
          <cell r="E146">
            <v>0.82499999999999996</v>
          </cell>
          <cell r="G146">
            <v>2.1</v>
          </cell>
          <cell r="H146">
            <v>-1.7324999999999999</v>
          </cell>
        </row>
        <row r="147">
          <cell r="C147" t="str">
            <v>Window-1</v>
          </cell>
          <cell r="D147">
            <v>-3</v>
          </cell>
          <cell r="E147">
            <v>1.8</v>
          </cell>
          <cell r="G147">
            <v>1.35</v>
          </cell>
          <cell r="H147">
            <v>-7.2900000000000009</v>
          </cell>
        </row>
        <row r="148">
          <cell r="C148" t="str">
            <v>Window-2</v>
          </cell>
          <cell r="D148">
            <v>-5</v>
          </cell>
          <cell r="E148">
            <v>1.05</v>
          </cell>
          <cell r="G148">
            <v>1.35</v>
          </cell>
          <cell r="H148">
            <v>-7.0875000000000004</v>
          </cell>
        </row>
        <row r="149">
          <cell r="C149" t="str">
            <v>Window-3</v>
          </cell>
          <cell r="D149">
            <v>-2</v>
          </cell>
          <cell r="E149">
            <v>1.8</v>
          </cell>
          <cell r="G149">
            <v>1.05</v>
          </cell>
          <cell r="H149">
            <v>-3.7800000000000002</v>
          </cell>
        </row>
        <row r="150">
          <cell r="C150" t="str">
            <v>Window-4</v>
          </cell>
          <cell r="D150">
            <v>-1</v>
          </cell>
          <cell r="E150">
            <v>1.05</v>
          </cell>
          <cell r="G150">
            <v>1.05</v>
          </cell>
          <cell r="H150">
            <v>-1.1025</v>
          </cell>
        </row>
        <row r="151">
          <cell r="C151" t="str">
            <v>Plastering in outer wall</v>
          </cell>
        </row>
        <row r="152">
          <cell r="C152" t="str">
            <v>Long Wall-1</v>
          </cell>
          <cell r="D152">
            <v>2</v>
          </cell>
          <cell r="E152">
            <v>9.1</v>
          </cell>
          <cell r="G152">
            <v>3</v>
          </cell>
          <cell r="H152">
            <v>54.599999999999994</v>
          </cell>
        </row>
        <row r="153">
          <cell r="C153" t="str">
            <v>Short Wall</v>
          </cell>
          <cell r="D153">
            <v>2</v>
          </cell>
          <cell r="E153">
            <v>7.65</v>
          </cell>
          <cell r="G153">
            <v>3</v>
          </cell>
          <cell r="H153">
            <v>45.900000000000006</v>
          </cell>
        </row>
        <row r="154">
          <cell r="C154" t="str">
            <v>Parapet Wall</v>
          </cell>
          <cell r="D154">
            <v>2</v>
          </cell>
          <cell r="E154">
            <v>9.1</v>
          </cell>
          <cell r="G154">
            <v>0.9</v>
          </cell>
          <cell r="H154">
            <v>16.38</v>
          </cell>
        </row>
        <row r="155">
          <cell r="C155" t="str">
            <v>Parapet Wall-2</v>
          </cell>
          <cell r="D155">
            <v>2</v>
          </cell>
          <cell r="E155">
            <v>7.65</v>
          </cell>
          <cell r="G155">
            <v>0.9</v>
          </cell>
          <cell r="H155">
            <v>13.770000000000001</v>
          </cell>
        </row>
        <row r="156">
          <cell r="C156" t="str">
            <v>Verandah outer Wall</v>
          </cell>
          <cell r="D156">
            <v>1</v>
          </cell>
          <cell r="E156">
            <v>3.2</v>
          </cell>
          <cell r="G156">
            <v>2.9</v>
          </cell>
          <cell r="H156">
            <v>9.2799999999999994</v>
          </cell>
        </row>
        <row r="157">
          <cell r="C157" t="str">
            <v>Corrider wall</v>
          </cell>
          <cell r="D157">
            <v>2</v>
          </cell>
          <cell r="E157">
            <v>5.6</v>
          </cell>
          <cell r="G157">
            <v>2.9</v>
          </cell>
          <cell r="H157">
            <v>32.479999999999997</v>
          </cell>
        </row>
        <row r="158">
          <cell r="C158" t="str">
            <v>Staircase</v>
          </cell>
          <cell r="D158">
            <v>2</v>
          </cell>
          <cell r="E158">
            <v>1.5</v>
          </cell>
          <cell r="G158">
            <v>0.35</v>
          </cell>
          <cell r="H158">
            <v>1.0499999999999998</v>
          </cell>
        </row>
        <row r="159">
          <cell r="C159" t="str">
            <v>Staircase</v>
          </cell>
          <cell r="D159">
            <v>2</v>
          </cell>
          <cell r="E159">
            <v>0.7</v>
          </cell>
          <cell r="G159">
            <v>0.5</v>
          </cell>
          <cell r="H159">
            <v>0.7</v>
          </cell>
        </row>
        <row r="160">
          <cell r="C160" t="str">
            <v>Deduction for opening</v>
          </cell>
        </row>
        <row r="161">
          <cell r="C161" t="str">
            <v>Doors and Windows</v>
          </cell>
          <cell r="H161">
            <v>-31.23</v>
          </cell>
        </row>
        <row r="162">
          <cell r="C162" t="str">
            <v xml:space="preserve">Verandah </v>
          </cell>
          <cell r="D162">
            <v>-1</v>
          </cell>
          <cell r="E162">
            <v>4.6500000000000004</v>
          </cell>
          <cell r="G162">
            <v>2.9</v>
          </cell>
          <cell r="H162">
            <v>-13.485000000000001</v>
          </cell>
        </row>
        <row r="163">
          <cell r="C163" t="str">
            <v xml:space="preserve">Verandah </v>
          </cell>
          <cell r="D163">
            <v>-1</v>
          </cell>
          <cell r="E163">
            <v>1.75</v>
          </cell>
          <cell r="G163">
            <v>2.9</v>
          </cell>
          <cell r="H163">
            <v>-5.0750000000000002</v>
          </cell>
        </row>
        <row r="164">
          <cell r="C164" t="str">
            <v>Plastering in Ceiling of room</v>
          </cell>
          <cell r="H164">
            <v>105.66000000000001</v>
          </cell>
        </row>
        <row r="165">
          <cell r="C165" t="str">
            <v>Room1</v>
          </cell>
          <cell r="D165">
            <v>3</v>
          </cell>
          <cell r="E165">
            <v>2.7</v>
          </cell>
          <cell r="G165">
            <v>3</v>
          </cell>
          <cell r="H165">
            <v>24.300000000000004</v>
          </cell>
        </row>
        <row r="166">
          <cell r="C166" t="str">
            <v>Room2</v>
          </cell>
          <cell r="D166">
            <v>1</v>
          </cell>
          <cell r="E166">
            <v>2.7</v>
          </cell>
          <cell r="G166">
            <v>2.1</v>
          </cell>
          <cell r="H166">
            <v>5.6700000000000008</v>
          </cell>
        </row>
        <row r="167">
          <cell r="C167" t="str">
            <v>Room3</v>
          </cell>
          <cell r="D167">
            <v>1</v>
          </cell>
          <cell r="E167">
            <v>1.5</v>
          </cell>
          <cell r="G167">
            <v>1.9</v>
          </cell>
          <cell r="H167">
            <v>2.8499999999999996</v>
          </cell>
        </row>
        <row r="168">
          <cell r="C168" t="str">
            <v>Room4</v>
          </cell>
          <cell r="D168">
            <v>1</v>
          </cell>
          <cell r="E168">
            <v>2.7</v>
          </cell>
          <cell r="G168">
            <v>3.6</v>
          </cell>
          <cell r="H168">
            <v>9.7200000000000006</v>
          </cell>
        </row>
        <row r="169">
          <cell r="C169" t="str">
            <v>Corridor</v>
          </cell>
          <cell r="D169">
            <v>1</v>
          </cell>
          <cell r="E169">
            <v>5.08</v>
          </cell>
          <cell r="G169">
            <v>1.5</v>
          </cell>
          <cell r="H169">
            <v>7.62</v>
          </cell>
        </row>
        <row r="170">
          <cell r="C170" t="str">
            <v>Chajja both face</v>
          </cell>
          <cell r="D170">
            <v>4</v>
          </cell>
          <cell r="E170">
            <v>10.6</v>
          </cell>
          <cell r="G170">
            <v>0.75</v>
          </cell>
          <cell r="H170">
            <v>31.799999999999997</v>
          </cell>
        </row>
        <row r="171">
          <cell r="C171" t="str">
            <v>Chajja both face short wall</v>
          </cell>
          <cell r="D171">
            <v>4</v>
          </cell>
          <cell r="E171">
            <v>7.9</v>
          </cell>
          <cell r="G171">
            <v>0.75</v>
          </cell>
          <cell r="H171">
            <v>23.700000000000003</v>
          </cell>
        </row>
        <row r="172">
          <cell r="B172" t="str">
            <v>12.4.b</v>
          </cell>
          <cell r="C172" t="str">
            <v>20 mm plastering works in 1:4 cement sand mortar</v>
          </cell>
          <cell r="H172">
            <v>61.206975</v>
          </cell>
          <cell r="I172">
            <v>61.206975</v>
          </cell>
          <cell r="J172" t="str">
            <v>sqm</v>
          </cell>
          <cell r="K172">
            <v>113.70820818442188</v>
          </cell>
          <cell r="L172">
            <v>6959.7354556387054</v>
          </cell>
        </row>
        <row r="173">
          <cell r="C173" t="str">
            <v>Rooms</v>
          </cell>
          <cell r="H173">
            <v>51.833974999999995</v>
          </cell>
        </row>
        <row r="174">
          <cell r="C174" t="str">
            <v>Roof Slab</v>
          </cell>
          <cell r="D174">
            <v>1</v>
          </cell>
          <cell r="E174">
            <v>10.3</v>
          </cell>
          <cell r="F174">
            <v>9.1</v>
          </cell>
          <cell r="G174">
            <v>0.1</v>
          </cell>
          <cell r="H174">
            <v>9.3730000000000011</v>
          </cell>
        </row>
        <row r="175">
          <cell r="B175">
            <v>14.6</v>
          </cell>
          <cell r="C175" t="str">
            <v>Cement punning works in 1:1 cement sand mortar</v>
          </cell>
          <cell r="H175">
            <v>61.206975</v>
          </cell>
          <cell r="I175">
            <v>61.206975</v>
          </cell>
          <cell r="J175" t="str">
            <v>sqm</v>
          </cell>
          <cell r="K175">
            <v>51.400182076293753</v>
          </cell>
          <cell r="L175">
            <v>3146.0496593391599</v>
          </cell>
        </row>
        <row r="176">
          <cell r="B176" t="str">
            <v>11.6.2</v>
          </cell>
          <cell r="C176" t="str">
            <v>25 mm Kota stone flooring on 20mm thick 1:4 mortar</v>
          </cell>
          <cell r="H176">
            <v>3.5819999999999999</v>
          </cell>
          <cell r="I176">
            <v>3.5819999999999999</v>
          </cell>
          <cell r="J176" t="str">
            <v>sqm</v>
          </cell>
          <cell r="K176">
            <v>1037.278498184422</v>
          </cell>
          <cell r="L176">
            <v>3715.5315804965994</v>
          </cell>
        </row>
        <row r="177">
          <cell r="C177" t="str">
            <v>Slab in Kitchen</v>
          </cell>
          <cell r="D177">
            <v>1</v>
          </cell>
          <cell r="E177">
            <v>3.375</v>
          </cell>
          <cell r="F177">
            <v>0.6</v>
          </cell>
          <cell r="H177">
            <v>2.0249999999999999</v>
          </cell>
        </row>
        <row r="178">
          <cell r="C178" t="str">
            <v>Slab in Lab</v>
          </cell>
          <cell r="D178">
            <v>1</v>
          </cell>
          <cell r="E178">
            <v>2.5950000000000002</v>
          </cell>
          <cell r="F178">
            <v>0.6</v>
          </cell>
          <cell r="H178">
            <v>1.5570000000000002</v>
          </cell>
        </row>
        <row r="179">
          <cell r="B179">
            <v>11.7</v>
          </cell>
          <cell r="C179" t="str">
            <v>Porcelain glazed tiles overlay in 1:4 cement sand mortar</v>
          </cell>
          <cell r="H179">
            <v>12.36</v>
          </cell>
          <cell r="I179">
            <v>12.36</v>
          </cell>
          <cell r="J179" t="str">
            <v>sqm</v>
          </cell>
          <cell r="K179">
            <v>808.7618276893752</v>
          </cell>
          <cell r="L179">
            <v>9996.2961902406769</v>
          </cell>
        </row>
        <row r="180">
          <cell r="C180" t="str">
            <v>Bathroom</v>
          </cell>
        </row>
        <row r="181">
          <cell r="C181" t="str">
            <v>Floor</v>
          </cell>
          <cell r="D181">
            <v>1</v>
          </cell>
          <cell r="E181">
            <v>1.9</v>
          </cell>
          <cell r="F181">
            <v>1.5</v>
          </cell>
          <cell r="H181">
            <v>2.8499999999999996</v>
          </cell>
        </row>
        <row r="182">
          <cell r="C182" t="str">
            <v>Wall</v>
          </cell>
          <cell r="D182">
            <v>2</v>
          </cell>
          <cell r="E182">
            <v>1.9</v>
          </cell>
          <cell r="F182">
            <v>1.2</v>
          </cell>
          <cell r="H182">
            <v>4.5599999999999996</v>
          </cell>
        </row>
        <row r="183">
          <cell r="D183">
            <v>1</v>
          </cell>
          <cell r="E183">
            <v>1.5</v>
          </cell>
          <cell r="F183">
            <v>1.2</v>
          </cell>
          <cell r="H183">
            <v>1.7999999999999998</v>
          </cell>
        </row>
        <row r="184">
          <cell r="D184">
            <v>1</v>
          </cell>
          <cell r="E184">
            <v>1.5</v>
          </cell>
          <cell r="F184">
            <v>2.1</v>
          </cell>
          <cell r="H184">
            <v>3.1500000000000004</v>
          </cell>
        </row>
        <row r="185">
          <cell r="B185">
            <v>10.1</v>
          </cell>
          <cell r="C185" t="str">
            <v>Salwood frame work for door and windows</v>
          </cell>
          <cell r="H185">
            <v>0.83474999999999999</v>
          </cell>
          <cell r="I185">
            <v>0.83474999999999999</v>
          </cell>
          <cell r="J185" t="str">
            <v>cum</v>
          </cell>
          <cell r="K185">
            <v>45227.199999999997</v>
          </cell>
          <cell r="L185">
            <v>37753.405199999994</v>
          </cell>
        </row>
        <row r="186">
          <cell r="C186" t="str">
            <v xml:space="preserve">Door-1 </v>
          </cell>
          <cell r="D186">
            <v>5</v>
          </cell>
          <cell r="E186">
            <v>5.1749999999999998</v>
          </cell>
          <cell r="F186">
            <v>0.1</v>
          </cell>
          <cell r="G186">
            <v>7.4999999999999997E-2</v>
          </cell>
          <cell r="H186">
            <v>0.19406250000000003</v>
          </cell>
        </row>
        <row r="187">
          <cell r="C187" t="str">
            <v>Door-2</v>
          </cell>
          <cell r="D187">
            <v>1</v>
          </cell>
          <cell r="E187">
            <v>5.7</v>
          </cell>
          <cell r="F187">
            <v>0.1</v>
          </cell>
          <cell r="G187">
            <v>7.4999999999999997E-2</v>
          </cell>
          <cell r="H187">
            <v>4.2750000000000003E-2</v>
          </cell>
        </row>
        <row r="188">
          <cell r="C188" t="str">
            <v xml:space="preserve">Door-3 </v>
          </cell>
          <cell r="D188">
            <v>1</v>
          </cell>
          <cell r="E188">
            <v>5.0250000000000004</v>
          </cell>
          <cell r="F188">
            <v>0.1</v>
          </cell>
          <cell r="G188">
            <v>7.4999999999999997E-2</v>
          </cell>
          <cell r="H188">
            <v>3.7687500000000006E-2</v>
          </cell>
        </row>
        <row r="189">
          <cell r="C189" t="str">
            <v>Window-1</v>
          </cell>
          <cell r="D189">
            <v>3</v>
          </cell>
          <cell r="E189">
            <v>9</v>
          </cell>
          <cell r="F189">
            <v>0.1</v>
          </cell>
          <cell r="G189">
            <v>7.4999999999999997E-2</v>
          </cell>
          <cell r="H189">
            <v>0.20250000000000001</v>
          </cell>
        </row>
        <row r="190">
          <cell r="C190" t="str">
            <v>Window-2</v>
          </cell>
          <cell r="D190">
            <v>5</v>
          </cell>
          <cell r="E190">
            <v>4.8000000000000007</v>
          </cell>
          <cell r="F190">
            <v>0.1</v>
          </cell>
          <cell r="G190">
            <v>7.4999999999999997E-2</v>
          </cell>
          <cell r="H190">
            <v>0.18000000000000002</v>
          </cell>
        </row>
        <row r="191">
          <cell r="C191" t="str">
            <v>Window-3</v>
          </cell>
          <cell r="D191">
            <v>2</v>
          </cell>
          <cell r="E191">
            <v>7.8000000000000007</v>
          </cell>
          <cell r="F191">
            <v>0.1</v>
          </cell>
          <cell r="G191">
            <v>7.4999999999999997E-2</v>
          </cell>
          <cell r="H191">
            <v>0.11700000000000002</v>
          </cell>
        </row>
        <row r="192">
          <cell r="C192" t="str">
            <v>Window-4</v>
          </cell>
          <cell r="D192">
            <v>1</v>
          </cell>
          <cell r="E192">
            <v>4.2</v>
          </cell>
          <cell r="F192">
            <v>0.1</v>
          </cell>
          <cell r="G192">
            <v>7.4999999999999997E-2</v>
          </cell>
          <cell r="H192">
            <v>3.15E-2</v>
          </cell>
        </row>
        <row r="193">
          <cell r="C193" t="str">
            <v>Ventilation</v>
          </cell>
          <cell r="D193">
            <v>1</v>
          </cell>
          <cell r="E193">
            <v>3.9</v>
          </cell>
          <cell r="F193">
            <v>0.1</v>
          </cell>
          <cell r="G193">
            <v>7.4999999999999997E-2</v>
          </cell>
          <cell r="H193">
            <v>2.9249999999999998E-2</v>
          </cell>
        </row>
        <row r="194">
          <cell r="B194">
            <v>10.7</v>
          </cell>
          <cell r="C194" t="str">
            <v xml:space="preserve">Flush shutter work with 4mm plywood in both side in 38 x 75 mm salwood frame </v>
          </cell>
          <cell r="H194">
            <v>8.3531250000000004</v>
          </cell>
          <cell r="I194">
            <v>8.3531250000000004</v>
          </cell>
          <cell r="J194" t="str">
            <v>sqm</v>
          </cell>
          <cell r="K194">
            <v>1657.279822222222</v>
          </cell>
          <cell r="L194">
            <v>13843.465515</v>
          </cell>
        </row>
        <row r="195">
          <cell r="C195" t="str">
            <v>Door-1</v>
          </cell>
          <cell r="D195">
            <v>5</v>
          </cell>
          <cell r="E195">
            <v>2.0249999999999999</v>
          </cell>
          <cell r="G195">
            <v>0.82499999999999996</v>
          </cell>
          <cell r="H195">
            <v>8.3531250000000004</v>
          </cell>
        </row>
        <row r="196">
          <cell r="B196" t="str">
            <v>10.9.1</v>
          </cell>
          <cell r="C196" t="str">
            <v>Flush door work with 18 gauge Aluminium sheet on oneside and 3mm plywood on otherside in 38 x 75 mm salwood frame</v>
          </cell>
          <cell r="H196">
            <v>1.3668750000000001</v>
          </cell>
          <cell r="I196">
            <v>1.3668750000000001</v>
          </cell>
          <cell r="J196" t="str">
            <v>sqm</v>
          </cell>
          <cell r="K196">
            <v>2308.7164888888892</v>
          </cell>
          <cell r="L196">
            <v>3155.7268507500007</v>
          </cell>
        </row>
        <row r="197">
          <cell r="C197" t="str">
            <v>Door-3</v>
          </cell>
          <cell r="D197">
            <v>1</v>
          </cell>
          <cell r="E197">
            <v>2.0249999999999999</v>
          </cell>
          <cell r="G197">
            <v>0.67500000000000004</v>
          </cell>
          <cell r="H197">
            <v>1.3668750000000001</v>
          </cell>
        </row>
        <row r="198">
          <cell r="B198">
            <v>10.199999999999999</v>
          </cell>
          <cell r="C198" t="str">
            <v>Panel shutter work in 38 x 75 mm salwood frame</v>
          </cell>
          <cell r="H198">
            <v>2.7337500000000001</v>
          </cell>
          <cell r="I198">
            <v>2.7337500000000001</v>
          </cell>
          <cell r="J198" t="str">
            <v>sqm</v>
          </cell>
          <cell r="K198">
            <v>2471.0679245283022</v>
          </cell>
          <cell r="L198">
            <v>6755.2819386792462</v>
          </cell>
        </row>
        <row r="199">
          <cell r="C199" t="str">
            <v>Door-2</v>
          </cell>
          <cell r="D199">
            <v>1</v>
          </cell>
          <cell r="E199">
            <v>2.0249999999999999</v>
          </cell>
          <cell r="G199">
            <v>1.35</v>
          </cell>
          <cell r="H199">
            <v>2.7337500000000001</v>
          </cell>
        </row>
        <row r="200">
          <cell r="B200">
            <v>10.3</v>
          </cell>
          <cell r="C200" t="str">
            <v xml:space="preserve">Glazed shutter work with 4mm float glass in 38 x 75 mm salwood frame </v>
          </cell>
          <cell r="H200">
            <v>11.070000000000002</v>
          </cell>
          <cell r="I200">
            <v>11.070000000000002</v>
          </cell>
          <cell r="J200" t="str">
            <v>sqm</v>
          </cell>
          <cell r="K200">
            <v>2111.5413004484308</v>
          </cell>
          <cell r="L200">
            <v>23374.762195964133</v>
          </cell>
        </row>
        <row r="201">
          <cell r="C201" t="str">
            <v xml:space="preserve">Window-1 </v>
          </cell>
          <cell r="D201">
            <v>6</v>
          </cell>
          <cell r="E201">
            <v>0.45</v>
          </cell>
          <cell r="G201">
            <v>1.2</v>
          </cell>
          <cell r="H201">
            <v>3.24</v>
          </cell>
        </row>
        <row r="202">
          <cell r="C202" t="str">
            <v>Window-2</v>
          </cell>
          <cell r="D202">
            <v>10</v>
          </cell>
          <cell r="E202">
            <v>0.45</v>
          </cell>
          <cell r="G202">
            <v>1.2</v>
          </cell>
          <cell r="H202">
            <v>5.3999999999999995</v>
          </cell>
        </row>
        <row r="203">
          <cell r="C203" t="str">
            <v>Window-3</v>
          </cell>
          <cell r="D203">
            <v>4</v>
          </cell>
          <cell r="E203">
            <v>0.45</v>
          </cell>
          <cell r="G203">
            <v>0.9</v>
          </cell>
          <cell r="H203">
            <v>1.62</v>
          </cell>
        </row>
        <row r="204">
          <cell r="C204" t="str">
            <v>Window-4</v>
          </cell>
          <cell r="D204">
            <v>2</v>
          </cell>
          <cell r="E204">
            <v>0.45</v>
          </cell>
          <cell r="G204">
            <v>0.9</v>
          </cell>
          <cell r="H204">
            <v>0.81</v>
          </cell>
        </row>
        <row r="205">
          <cell r="B205" t="str">
            <v>10.10</v>
          </cell>
          <cell r="C205" t="str">
            <v>Meshed shutter work with 24 gauge G.I. mosquito net in 38 x 75 mm salwood frame</v>
          </cell>
          <cell r="H205">
            <v>11.070000000000002</v>
          </cell>
          <cell r="I205">
            <v>11.070000000000002</v>
          </cell>
          <cell r="J205" t="str">
            <v>sqm</v>
          </cell>
          <cell r="K205">
            <v>1437.0472577777778</v>
          </cell>
          <cell r="L205">
            <v>15908.113143600003</v>
          </cell>
        </row>
        <row r="206">
          <cell r="C206" t="str">
            <v>Window-1</v>
          </cell>
          <cell r="D206">
            <v>6</v>
          </cell>
          <cell r="E206">
            <v>0.45</v>
          </cell>
          <cell r="G206">
            <v>1.2</v>
          </cell>
          <cell r="H206">
            <v>3.24</v>
          </cell>
        </row>
        <row r="207">
          <cell r="C207" t="str">
            <v>Window-2</v>
          </cell>
          <cell r="D207">
            <v>10</v>
          </cell>
          <cell r="E207">
            <v>0.45</v>
          </cell>
          <cell r="G207">
            <v>1.2</v>
          </cell>
          <cell r="H207">
            <v>5.3999999999999995</v>
          </cell>
        </row>
        <row r="208">
          <cell r="C208" t="str">
            <v>Window-3</v>
          </cell>
          <cell r="D208">
            <v>4</v>
          </cell>
          <cell r="E208">
            <v>0.45</v>
          </cell>
          <cell r="G208">
            <v>0.9</v>
          </cell>
          <cell r="H208">
            <v>1.62</v>
          </cell>
        </row>
        <row r="209">
          <cell r="C209" t="str">
            <v>Window-4</v>
          </cell>
          <cell r="D209">
            <v>2</v>
          </cell>
          <cell r="E209">
            <v>0.45</v>
          </cell>
          <cell r="G209">
            <v>0.9</v>
          </cell>
          <cell r="H209">
            <v>0.81</v>
          </cell>
        </row>
        <row r="210">
          <cell r="B210">
            <v>10.11</v>
          </cell>
          <cell r="C210" t="str">
            <v>Installation of 4mm Float glass in Salwood frame with Salwood bead for closed window</v>
          </cell>
          <cell r="H210">
            <v>3.6044999999999998</v>
          </cell>
          <cell r="I210">
            <v>3.6044999999999998</v>
          </cell>
          <cell r="J210" t="str">
            <v>sqm</v>
          </cell>
          <cell r="K210">
            <v>895.67637511617102</v>
          </cell>
          <cell r="L210">
            <v>3228.4654941062381</v>
          </cell>
        </row>
        <row r="211">
          <cell r="C211" t="str">
            <v xml:space="preserve">Window-1 </v>
          </cell>
          <cell r="D211">
            <v>3</v>
          </cell>
          <cell r="E211">
            <v>0.6</v>
          </cell>
          <cell r="G211">
            <v>1.2</v>
          </cell>
          <cell r="H211">
            <v>2.1599999999999997</v>
          </cell>
        </row>
        <row r="212">
          <cell r="C212" t="str">
            <v>Window-3</v>
          </cell>
          <cell r="D212">
            <v>2</v>
          </cell>
          <cell r="E212">
            <v>0.6</v>
          </cell>
          <cell r="G212">
            <v>0.9</v>
          </cell>
          <cell r="H212">
            <v>1.08</v>
          </cell>
        </row>
        <row r="213">
          <cell r="C213" t="str">
            <v>Ventillation</v>
          </cell>
          <cell r="D213">
            <v>1</v>
          </cell>
          <cell r="E213">
            <v>1.35</v>
          </cell>
          <cell r="G213">
            <v>0.27</v>
          </cell>
          <cell r="H213">
            <v>0.36450000000000005</v>
          </cell>
        </row>
        <row r="214">
          <cell r="B214" t="str">
            <v>M-3</v>
          </cell>
          <cell r="C214" t="str">
            <v>Fabrication of MS Grill for Windows</v>
          </cell>
          <cell r="H214">
            <v>14.674500000000002</v>
          </cell>
          <cell r="I214">
            <v>264.14100000000002</v>
          </cell>
          <cell r="J214" t="str">
            <v>Kg.</v>
          </cell>
          <cell r="K214">
            <v>74.75</v>
          </cell>
          <cell r="L214">
            <v>19744.53975</v>
          </cell>
        </row>
        <row r="215">
          <cell r="C215" t="str">
            <v>Window-1</v>
          </cell>
          <cell r="D215">
            <v>6</v>
          </cell>
          <cell r="E215">
            <v>0.45</v>
          </cell>
          <cell r="G215">
            <v>1.2</v>
          </cell>
          <cell r="H215">
            <v>3.24</v>
          </cell>
        </row>
        <row r="216">
          <cell r="D216">
            <v>3</v>
          </cell>
          <cell r="E216">
            <v>0.6</v>
          </cell>
          <cell r="G216">
            <v>1.2</v>
          </cell>
          <cell r="H216">
            <v>2.1599999999999997</v>
          </cell>
        </row>
        <row r="217">
          <cell r="C217" t="str">
            <v>Window-2</v>
          </cell>
          <cell r="D217">
            <v>10</v>
          </cell>
          <cell r="E217">
            <v>0.45</v>
          </cell>
          <cell r="G217">
            <v>1.2</v>
          </cell>
          <cell r="H217">
            <v>5.3999999999999995</v>
          </cell>
        </row>
        <row r="218">
          <cell r="C218" t="str">
            <v>Window-3</v>
          </cell>
          <cell r="D218">
            <v>4</v>
          </cell>
          <cell r="E218">
            <v>0.45</v>
          </cell>
          <cell r="G218">
            <v>0.9</v>
          </cell>
          <cell r="H218">
            <v>1.62</v>
          </cell>
        </row>
        <row r="219">
          <cell r="D219">
            <v>2</v>
          </cell>
          <cell r="E219">
            <v>0.6</v>
          </cell>
          <cell r="G219">
            <v>0.9</v>
          </cell>
          <cell r="H219">
            <v>1.08</v>
          </cell>
        </row>
        <row r="220">
          <cell r="C220" t="str">
            <v>Window-4</v>
          </cell>
          <cell r="D220">
            <v>2</v>
          </cell>
          <cell r="E220">
            <v>0.45</v>
          </cell>
          <cell r="G220">
            <v>0.9</v>
          </cell>
          <cell r="H220">
            <v>0.81</v>
          </cell>
        </row>
        <row r="221">
          <cell r="C221" t="str">
            <v>Ventillation</v>
          </cell>
          <cell r="D221">
            <v>1</v>
          </cell>
          <cell r="E221">
            <v>1.35</v>
          </cell>
          <cell r="G221">
            <v>0.27</v>
          </cell>
          <cell r="H221">
            <v>0.36450000000000005</v>
          </cell>
        </row>
        <row r="222">
          <cell r="B222" t="str">
            <v>13.3.c</v>
          </cell>
          <cell r="C222" t="str">
            <v>Laying base course and two coats of distemper paint</v>
          </cell>
          <cell r="H222">
            <v>151.005</v>
          </cell>
          <cell r="I222">
            <v>151.005</v>
          </cell>
          <cell r="J222" t="str">
            <v>sqm</v>
          </cell>
          <cell r="K222">
            <v>28.9846</v>
          </cell>
          <cell r="L222">
            <v>4376.8195230000001</v>
          </cell>
        </row>
        <row r="223">
          <cell r="C223" t="str">
            <v>Same as wall and ceiling plaster (internal)</v>
          </cell>
          <cell r="H223">
            <v>151.005</v>
          </cell>
        </row>
        <row r="224">
          <cell r="B224" t="str">
            <v>13.4.b</v>
          </cell>
          <cell r="C224" t="str">
            <v>Laying two coat of water proof cement paint</v>
          </cell>
          <cell r="H224">
            <v>124.36999999999999</v>
          </cell>
          <cell r="I224">
            <v>124.36999999999999</v>
          </cell>
          <cell r="J224" t="str">
            <v>sqm</v>
          </cell>
          <cell r="K224">
            <v>56.919250000000005</v>
          </cell>
          <cell r="L224">
            <v>7079.0471225000001</v>
          </cell>
        </row>
        <row r="225">
          <cell r="C225" t="str">
            <v>Same as wall and ceiling plaster (external)</v>
          </cell>
          <cell r="H225">
            <v>124.36999999999999</v>
          </cell>
        </row>
        <row r="226">
          <cell r="B226" t="str">
            <v>13.5.c</v>
          </cell>
          <cell r="C226" t="str">
            <v>Laying primer course and two coats of enamel paint</v>
          </cell>
          <cell r="H226">
            <v>35.010000000000005</v>
          </cell>
          <cell r="I226">
            <v>35.010000000000005</v>
          </cell>
          <cell r="J226" t="str">
            <v>sqm</v>
          </cell>
          <cell r="K226">
            <v>105.57</v>
          </cell>
          <cell r="L226">
            <v>3696.0057000000002</v>
          </cell>
        </row>
        <row r="227">
          <cell r="C227" t="str">
            <v xml:space="preserve">Door-1 </v>
          </cell>
          <cell r="D227">
            <v>5</v>
          </cell>
          <cell r="E227">
            <v>0.97499999999999998</v>
          </cell>
          <cell r="G227">
            <v>2.1</v>
          </cell>
          <cell r="H227">
            <v>10.237499999999999</v>
          </cell>
        </row>
        <row r="228">
          <cell r="C228" t="str">
            <v>Door-2</v>
          </cell>
          <cell r="D228">
            <v>1</v>
          </cell>
          <cell r="E228">
            <v>1.5</v>
          </cell>
          <cell r="G228">
            <v>2.1</v>
          </cell>
          <cell r="H228">
            <v>3.1500000000000004</v>
          </cell>
        </row>
        <row r="229">
          <cell r="C229" t="str">
            <v xml:space="preserve">Door-3 </v>
          </cell>
          <cell r="D229">
            <v>1</v>
          </cell>
          <cell r="E229">
            <v>0.82499999999999996</v>
          </cell>
          <cell r="G229">
            <v>2.1</v>
          </cell>
          <cell r="H229">
            <v>1.7324999999999999</v>
          </cell>
        </row>
        <row r="230">
          <cell r="C230" t="str">
            <v>Window-1</v>
          </cell>
          <cell r="D230">
            <v>3</v>
          </cell>
          <cell r="E230">
            <v>1.8</v>
          </cell>
          <cell r="G230">
            <v>1.35</v>
          </cell>
          <cell r="H230">
            <v>7.2900000000000009</v>
          </cell>
        </row>
        <row r="231">
          <cell r="C231" t="str">
            <v>Window-2</v>
          </cell>
          <cell r="D231">
            <v>5</v>
          </cell>
          <cell r="E231">
            <v>1.05</v>
          </cell>
          <cell r="G231">
            <v>1.35</v>
          </cell>
          <cell r="H231">
            <v>7.0875000000000012</v>
          </cell>
        </row>
        <row r="232">
          <cell r="C232" t="str">
            <v>Window-3</v>
          </cell>
          <cell r="D232">
            <v>2</v>
          </cell>
          <cell r="E232">
            <v>1.8</v>
          </cell>
          <cell r="G232">
            <v>1.05</v>
          </cell>
          <cell r="H232">
            <v>3.7800000000000002</v>
          </cell>
        </row>
        <row r="233">
          <cell r="C233" t="str">
            <v>Window-4</v>
          </cell>
          <cell r="D233">
            <v>1</v>
          </cell>
          <cell r="E233">
            <v>1.05</v>
          </cell>
          <cell r="G233">
            <v>1.05</v>
          </cell>
          <cell r="H233">
            <v>1.1025</v>
          </cell>
        </row>
        <row r="234">
          <cell r="C234" t="str">
            <v>Ventillation</v>
          </cell>
          <cell r="D234">
            <v>1</v>
          </cell>
          <cell r="E234">
            <v>1.5</v>
          </cell>
          <cell r="G234">
            <v>0.42</v>
          </cell>
          <cell r="H234">
            <v>0.63</v>
          </cell>
        </row>
        <row r="235">
          <cell r="B235" t="str">
            <v>Sanitary Work</v>
          </cell>
        </row>
        <row r="236">
          <cell r="B236" t="str">
            <v>17.4.a.1.1.a</v>
          </cell>
          <cell r="C236" t="str">
            <v>13mm dia. GI pipe laying works (with pipe)</v>
          </cell>
          <cell r="D236">
            <v>1</v>
          </cell>
          <cell r="E236">
            <v>15</v>
          </cell>
          <cell r="H236">
            <v>15</v>
          </cell>
          <cell r="I236">
            <v>15</v>
          </cell>
          <cell r="J236" t="str">
            <v>m</v>
          </cell>
          <cell r="K236">
            <v>77.665872533333342</v>
          </cell>
          <cell r="L236">
            <v>1164.9880880000001</v>
          </cell>
        </row>
        <row r="237">
          <cell r="B237" t="str">
            <v>17.4.a.1.2.a</v>
          </cell>
          <cell r="C237" t="str">
            <v>20mm dia. GI pipe laying works (with Pipe)</v>
          </cell>
          <cell r="D237">
            <v>1</v>
          </cell>
          <cell r="E237">
            <v>6</v>
          </cell>
          <cell r="H237">
            <v>6</v>
          </cell>
          <cell r="I237">
            <v>6</v>
          </cell>
          <cell r="J237" t="str">
            <v>m</v>
          </cell>
          <cell r="K237">
            <v>98.22596492866667</v>
          </cell>
          <cell r="L237">
            <v>589.35578957200005</v>
          </cell>
        </row>
        <row r="238">
          <cell r="B238" t="str">
            <v>M-7</v>
          </cell>
          <cell r="C238" t="str">
            <v>20mm Gate Valve with fitting</v>
          </cell>
          <cell r="D238">
            <v>1</v>
          </cell>
          <cell r="H238">
            <v>1</v>
          </cell>
          <cell r="I238">
            <v>1</v>
          </cell>
          <cell r="J238" t="str">
            <v>no</v>
          </cell>
          <cell r="K238">
            <v>250</v>
          </cell>
          <cell r="L238">
            <v>250</v>
          </cell>
        </row>
        <row r="239">
          <cell r="B239" t="str">
            <v>M-8</v>
          </cell>
          <cell r="C239" t="str">
            <v>Chrome Plate (CP) 15mm taps</v>
          </cell>
          <cell r="D239">
            <v>4</v>
          </cell>
          <cell r="H239">
            <v>2</v>
          </cell>
          <cell r="I239">
            <v>2</v>
          </cell>
          <cell r="J239" t="str">
            <v>no</v>
          </cell>
          <cell r="K239">
            <v>250</v>
          </cell>
          <cell r="L239">
            <v>500</v>
          </cell>
        </row>
        <row r="240">
          <cell r="B240" t="str">
            <v>M-9</v>
          </cell>
          <cell r="C240" t="str">
            <v>Glazed Indian Type WC Set</v>
          </cell>
          <cell r="D240">
            <v>1</v>
          </cell>
          <cell r="H240">
            <v>2</v>
          </cell>
          <cell r="I240">
            <v>2</v>
          </cell>
          <cell r="J240" t="str">
            <v>no</v>
          </cell>
          <cell r="K240">
            <v>750</v>
          </cell>
          <cell r="L240">
            <v>1500</v>
          </cell>
        </row>
        <row r="241">
          <cell r="B241" t="str">
            <v>M-12</v>
          </cell>
          <cell r="C241" t="str">
            <v>PVC Pipe 100mm</v>
          </cell>
          <cell r="D241">
            <v>1</v>
          </cell>
          <cell r="E241">
            <v>3</v>
          </cell>
          <cell r="H241">
            <v>3</v>
          </cell>
          <cell r="I241">
            <v>3</v>
          </cell>
          <cell r="J241" t="str">
            <v>Rm</v>
          </cell>
          <cell r="K241">
            <v>100</v>
          </cell>
          <cell r="L241">
            <v>300</v>
          </cell>
        </row>
        <row r="242">
          <cell r="B242" t="str">
            <v>M-13</v>
          </cell>
          <cell r="C242" t="str">
            <v>PVC Pipe 75mm</v>
          </cell>
          <cell r="D242">
            <v>4</v>
          </cell>
          <cell r="E242">
            <v>4.5</v>
          </cell>
          <cell r="H242">
            <v>18</v>
          </cell>
          <cell r="I242">
            <v>18</v>
          </cell>
          <cell r="J242" t="str">
            <v>Rm</v>
          </cell>
          <cell r="K242">
            <v>75</v>
          </cell>
          <cell r="L242">
            <v>1350</v>
          </cell>
        </row>
        <row r="243">
          <cell r="B243" t="str">
            <v>M-14</v>
          </cell>
          <cell r="C243" t="str">
            <v>PVC Pipe 50mm</v>
          </cell>
          <cell r="D243">
            <v>1</v>
          </cell>
          <cell r="E243">
            <v>5</v>
          </cell>
          <cell r="H243">
            <v>5</v>
          </cell>
          <cell r="I243">
            <v>5</v>
          </cell>
          <cell r="J243" t="str">
            <v>Rm</v>
          </cell>
          <cell r="K243">
            <v>50</v>
          </cell>
          <cell r="L243">
            <v>250</v>
          </cell>
        </row>
        <row r="244">
          <cell r="B244" t="str">
            <v>M-18</v>
          </cell>
          <cell r="C244" t="str">
            <v>Stainless Steel Sink</v>
          </cell>
          <cell r="D244">
            <v>2</v>
          </cell>
          <cell r="H244">
            <v>2</v>
          </cell>
          <cell r="I244">
            <v>2</v>
          </cell>
          <cell r="J244" t="str">
            <v>no</v>
          </cell>
          <cell r="K244">
            <v>969.45</v>
          </cell>
          <cell r="L244">
            <v>1938.9</v>
          </cell>
        </row>
        <row r="266">
          <cell r="B266" t="str">
            <v>E-1</v>
          </cell>
          <cell r="C266" t="str">
            <v>Supply, installation and commissioning  of Main Distribution Board(MDB) wall mounting concealed type, dust and vermin proofmade of 16 SWG mildsteel sheet cubical with double covercovering the MCB with the locking arrangement as perdrawing and specificatio</v>
          </cell>
          <cell r="I266">
            <v>1</v>
          </cell>
          <cell r="J266" t="str">
            <v>set</v>
          </cell>
          <cell r="K266">
            <v>3936</v>
          </cell>
          <cell r="L266">
            <v>3936</v>
          </cell>
        </row>
        <row r="267">
          <cell r="C267" t="str">
            <v>Main Distribution Board</v>
          </cell>
        </row>
        <row r="268">
          <cell r="C268" t="str">
            <v>1 no of 20 amp SP  MCB  Havells/ Siemens of equivalent</v>
          </cell>
        </row>
        <row r="269">
          <cell r="C269" t="str">
            <v>1set of 30 A amp bus bars</v>
          </cell>
        </row>
        <row r="270">
          <cell r="C270" t="str">
            <v>1 no of earth bus bar</v>
          </cell>
        </row>
        <row r="271">
          <cell r="C271" t="str">
            <v xml:space="preserve">2 nos. of 16 amp SP MCB (4.5 kA)   Havells\Siemens or equivalent  </v>
          </cell>
        </row>
        <row r="272">
          <cell r="C272" t="str">
            <v>4 nos. of  10 amp SP MCB (4.5 kA)   Havells\Siemens or equivalent</v>
          </cell>
        </row>
        <row r="273">
          <cell r="B273" t="str">
            <v>E-2</v>
          </cell>
          <cell r="C273" t="str">
            <v>Supply and installation of light point wiring from DB tovarious points with2 nos of 3/22 PVC insulated copper wirethrough 20 mm internal dia HDPEconduit concealed via junction box as per drawing and specificationincluding the cost of switch and metal box</v>
          </cell>
          <cell r="I273">
            <v>17</v>
          </cell>
          <cell r="J273" t="str">
            <v>pt</v>
          </cell>
          <cell r="K273">
            <v>426</v>
          </cell>
          <cell r="L273">
            <v>7242</v>
          </cell>
        </row>
        <row r="274">
          <cell r="B274" t="str">
            <v>E-3</v>
          </cell>
          <cell r="C274" t="str">
            <v>Supply and installation of  3 pin (15 A) socket point wiringwith2 nos of7/22 + 1no of 1/18 pvc insulated copper wiresthrough 20 mm internal diaHDPE conduit concealed from SDB to various points as per drawing andspecification including the cost of Switch s</v>
          </cell>
          <cell r="I274">
            <v>7</v>
          </cell>
          <cell r="J274" t="str">
            <v>pt</v>
          </cell>
          <cell r="K274">
            <v>610</v>
          </cell>
          <cell r="L274">
            <v>4270</v>
          </cell>
        </row>
        <row r="275">
          <cell r="B275">
            <v>4</v>
          </cell>
          <cell r="C275" t="str">
            <v>Supply and installation of  2 pin ( 5 A)socket point wiring with2 nos of3/20 pvc insulated copper wires through 20 mminternal dia HDPE conduitconcealed from SDB to variouspoints as per drawing and specification including the cost of Switch socket and meta</v>
          </cell>
          <cell r="I275">
            <v>2</v>
          </cell>
          <cell r="J275" t="str">
            <v>pt</v>
          </cell>
          <cell r="K275">
            <v>476</v>
          </cell>
          <cell r="L275">
            <v>952</v>
          </cell>
        </row>
        <row r="276">
          <cell r="B276" t="str">
            <v>E-4</v>
          </cell>
          <cell r="C276" t="str">
            <v>Supply and installation of 9'' sweep  exhaust fan as per drawing andspecification including GI sheet boxing.</v>
          </cell>
          <cell r="I276">
            <v>2</v>
          </cell>
          <cell r="J276" t="str">
            <v>set</v>
          </cell>
          <cell r="K276">
            <v>2447</v>
          </cell>
          <cell r="L276">
            <v>4894</v>
          </cell>
        </row>
        <row r="277">
          <cell r="B277" t="str">
            <v>E-5</v>
          </cell>
          <cell r="C277" t="str">
            <v>Supply and installation of 42'' sweep  ceiling fan as per drawing andspecification including GI sheet boxing.</v>
          </cell>
          <cell r="I277">
            <v>2</v>
          </cell>
          <cell r="J277" t="str">
            <v>set</v>
          </cell>
          <cell r="K277">
            <v>2447</v>
          </cell>
          <cell r="L277">
            <v>4894</v>
          </cell>
        </row>
        <row r="278">
          <cell r="B278" t="str">
            <v>E-6</v>
          </cell>
          <cell r="C278" t="str">
            <v>Supply and installation of earth electrode made of 30cm x 30cm x 3mmcopper plate including 8 SWG bare copper wireconnection to DB's.</v>
          </cell>
          <cell r="I278">
            <v>1</v>
          </cell>
          <cell r="J278" t="str">
            <v>set</v>
          </cell>
          <cell r="K278">
            <v>6758</v>
          </cell>
          <cell r="L278">
            <v>6758</v>
          </cell>
        </row>
        <row r="279">
          <cell r="B279" t="str">
            <v>E-7</v>
          </cell>
          <cell r="C279" t="str">
            <v>Chieseling, laying conduits cables the main line distribution from MDB toFloor DB,s with 2 x 7/16 size cable in 20 mm HDPE consduit.</v>
          </cell>
          <cell r="I279">
            <v>7</v>
          </cell>
          <cell r="J279" t="str">
            <v>job</v>
          </cell>
          <cell r="K279">
            <v>149</v>
          </cell>
          <cell r="L279">
            <v>1043</v>
          </cell>
        </row>
        <row r="282">
          <cell r="B282" t="str">
            <v>F-1</v>
          </cell>
          <cell r="C282" t="str">
            <v>Made of 25x38mm MS angle and 3x18mm MS Strip with metal polish all complete</v>
          </cell>
          <cell r="D282">
            <v>1</v>
          </cell>
          <cell r="E282">
            <v>1800</v>
          </cell>
          <cell r="F282">
            <v>375</v>
          </cell>
          <cell r="G282">
            <v>2025</v>
          </cell>
          <cell r="I282">
            <v>1</v>
          </cell>
          <cell r="J282" t="str">
            <v>no</v>
          </cell>
          <cell r="K282">
            <v>3000</v>
          </cell>
          <cell r="L282">
            <v>3000</v>
          </cell>
        </row>
        <row r="283">
          <cell r="B283" t="str">
            <v>F-2</v>
          </cell>
          <cell r="C283" t="str">
            <v>Made of 25x38mm MS angle and 3x18mm MS Strip with metal polish all complete</v>
          </cell>
          <cell r="D283">
            <v>3</v>
          </cell>
          <cell r="E283">
            <v>1200</v>
          </cell>
          <cell r="F283">
            <v>375</v>
          </cell>
          <cell r="G283">
            <v>2025</v>
          </cell>
          <cell r="I283">
            <v>3</v>
          </cell>
          <cell r="J283" t="str">
            <v>no</v>
          </cell>
          <cell r="K283">
            <v>3000</v>
          </cell>
          <cell r="L283">
            <v>9000</v>
          </cell>
        </row>
        <row r="284">
          <cell r="B284" t="str">
            <v>F-3</v>
          </cell>
          <cell r="C284" t="str">
            <v>Made of sisam wood of 25x38mm section, dunlop at seat and back rest with rexin cover, having hand rest, 3 coats chapra polish all complete</v>
          </cell>
          <cell r="D284">
            <v>2</v>
          </cell>
          <cell r="E284">
            <v>525</v>
          </cell>
          <cell r="F284">
            <v>475</v>
          </cell>
          <cell r="I284">
            <v>2</v>
          </cell>
          <cell r="J284" t="str">
            <v>no</v>
          </cell>
          <cell r="K284">
            <v>1800</v>
          </cell>
          <cell r="L284">
            <v>3600</v>
          </cell>
        </row>
        <row r="285">
          <cell r="B285" t="str">
            <v>F-4</v>
          </cell>
          <cell r="C285" t="str">
            <v>MS cupboard made of 20 gauge MS Sheet for Clothes Store : Godrej or Equivalent</v>
          </cell>
          <cell r="D285">
            <v>1</v>
          </cell>
          <cell r="E285">
            <v>525</v>
          </cell>
          <cell r="F285">
            <v>900</v>
          </cell>
          <cell r="G285">
            <v>2025</v>
          </cell>
          <cell r="I285">
            <v>1</v>
          </cell>
          <cell r="J285" t="str">
            <v>no</v>
          </cell>
          <cell r="K285">
            <v>9000</v>
          </cell>
          <cell r="L285">
            <v>9000</v>
          </cell>
        </row>
        <row r="286">
          <cell r="B286" t="str">
            <v>F-5</v>
          </cell>
          <cell r="C286" t="str">
            <v>Single Bed made of 50x75 salwood section</v>
          </cell>
          <cell r="D286">
            <v>4</v>
          </cell>
          <cell r="E286">
            <v>375</v>
          </cell>
          <cell r="F286">
            <v>375</v>
          </cell>
          <cell r="G286">
            <v>600</v>
          </cell>
          <cell r="I286">
            <v>4</v>
          </cell>
          <cell r="J286" t="str">
            <v>no</v>
          </cell>
          <cell r="K286">
            <v>4500</v>
          </cell>
          <cell r="L286">
            <v>18000</v>
          </cell>
        </row>
        <row r="344">
          <cell r="B344">
            <v>2.14</v>
          </cell>
          <cell r="C344" t="str">
            <v>E/W Excavation for foundation, drain, pipelines etc. in BM Soil</v>
          </cell>
          <cell r="D344">
            <v>1</v>
          </cell>
          <cell r="E344">
            <v>3.1</v>
          </cell>
          <cell r="F344">
            <v>1.9</v>
          </cell>
          <cell r="G344">
            <v>1.5</v>
          </cell>
          <cell r="H344">
            <v>8.8349999999999991</v>
          </cell>
          <cell r="I344">
            <v>8.8349999999999991</v>
          </cell>
          <cell r="J344" t="str">
            <v>cum</v>
          </cell>
          <cell r="K344">
            <v>150.66839999999999</v>
          </cell>
          <cell r="L344">
            <v>1331.1553139999999</v>
          </cell>
        </row>
        <row r="345">
          <cell r="B345" t="str">
            <v>11.15.b</v>
          </cell>
          <cell r="C345" t="str">
            <v xml:space="preserve">Brick soling on edge with sand </v>
          </cell>
          <cell r="D345">
            <v>1</v>
          </cell>
          <cell r="E345">
            <v>3</v>
          </cell>
          <cell r="F345">
            <v>1.8</v>
          </cell>
          <cell r="H345">
            <v>5.4</v>
          </cell>
          <cell r="I345">
            <v>5.4</v>
          </cell>
          <cell r="J345" t="str">
            <v>sqm</v>
          </cell>
          <cell r="K345">
            <v>343.27430057539067</v>
          </cell>
          <cell r="L345">
            <v>1853.6812231071096</v>
          </cell>
        </row>
        <row r="346">
          <cell r="B346" t="str">
            <v>5.1.b.3</v>
          </cell>
          <cell r="C346" t="str">
            <v xml:space="preserve">Local first class brick masonry works in 1:6 cement sand mortar </v>
          </cell>
          <cell r="H346">
            <v>3.0204374999999999</v>
          </cell>
          <cell r="I346">
            <v>3.0204374999999999</v>
          </cell>
          <cell r="J346" t="str">
            <v>cum</v>
          </cell>
          <cell r="K346">
            <v>3238.8808289078133</v>
          </cell>
          <cell r="L346">
            <v>9782.8371136642436</v>
          </cell>
        </row>
        <row r="347">
          <cell r="C347" t="str">
            <v>Outer Wall</v>
          </cell>
          <cell r="D347">
            <v>2</v>
          </cell>
          <cell r="E347">
            <v>3</v>
          </cell>
          <cell r="F347">
            <v>1.335</v>
          </cell>
          <cell r="G347">
            <v>0.25</v>
          </cell>
          <cell r="H347">
            <v>2.0024999999999999</v>
          </cell>
        </row>
        <row r="348">
          <cell r="D348">
            <v>2</v>
          </cell>
          <cell r="E348">
            <v>1.3</v>
          </cell>
          <cell r="F348">
            <v>1.335</v>
          </cell>
          <cell r="G348">
            <v>0.25</v>
          </cell>
          <cell r="H348">
            <v>0.86775000000000002</v>
          </cell>
        </row>
        <row r="349">
          <cell r="C349" t="str">
            <v>Partition Wall</v>
          </cell>
          <cell r="D349">
            <v>1</v>
          </cell>
          <cell r="E349">
            <v>0.9</v>
          </cell>
          <cell r="F349">
            <v>1.335</v>
          </cell>
          <cell r="G349">
            <v>0.125</v>
          </cell>
          <cell r="H349">
            <v>0.1501875</v>
          </cell>
        </row>
        <row r="350">
          <cell r="B350" t="str">
            <v>7.4.b</v>
          </cell>
          <cell r="C350" t="str">
            <v xml:space="preserve">P.C.C. for R.C.C. for super structures in M20 </v>
          </cell>
          <cell r="H350">
            <v>1.08</v>
          </cell>
          <cell r="I350">
            <v>1.08</v>
          </cell>
          <cell r="J350" t="str">
            <v>cum</v>
          </cell>
          <cell r="K350">
            <v>6154.8131365578129</v>
          </cell>
          <cell r="L350">
            <v>6647.1981874824387</v>
          </cell>
        </row>
        <row r="351">
          <cell r="C351" t="str">
            <v>Base of Septic Tank</v>
          </cell>
          <cell r="D351">
            <v>1</v>
          </cell>
          <cell r="E351">
            <v>3</v>
          </cell>
          <cell r="F351">
            <v>1.8</v>
          </cell>
          <cell r="G351">
            <v>0.1</v>
          </cell>
          <cell r="H351">
            <v>0.54</v>
          </cell>
        </row>
        <row r="352">
          <cell r="C352" t="str">
            <v>Septic Tank Cover</v>
          </cell>
          <cell r="D352">
            <v>1</v>
          </cell>
          <cell r="E352">
            <v>3</v>
          </cell>
          <cell r="F352">
            <v>1.8</v>
          </cell>
          <cell r="G352">
            <v>0.1</v>
          </cell>
          <cell r="H352">
            <v>0.54</v>
          </cell>
        </row>
        <row r="353">
          <cell r="B353" t="str">
            <v>7.5</v>
          </cell>
          <cell r="C353" t="str">
            <v>Reinforcement work for R.C.C. work</v>
          </cell>
          <cell r="I353">
            <v>0.10800000000000001</v>
          </cell>
          <cell r="J353" t="str">
            <v>mt</v>
          </cell>
          <cell r="K353">
            <v>39248.537514867188</v>
          </cell>
          <cell r="L353">
            <v>4238.8420516056567</v>
          </cell>
        </row>
        <row r="354">
          <cell r="B354" t="str">
            <v>8.1.a</v>
          </cell>
          <cell r="C354" t="str">
            <v>Simple standard formwork of size &lt;1 sqm excluding materials</v>
          </cell>
          <cell r="H354">
            <v>5.4</v>
          </cell>
          <cell r="I354">
            <v>5.4</v>
          </cell>
          <cell r="J354" t="str">
            <v>sqm</v>
          </cell>
          <cell r="K354">
            <v>72.249900000000011</v>
          </cell>
          <cell r="L354">
            <v>390.14946000000009</v>
          </cell>
        </row>
        <row r="355">
          <cell r="C355" t="str">
            <v>Septic Tank Cover</v>
          </cell>
          <cell r="D355">
            <v>1</v>
          </cell>
          <cell r="E355">
            <v>3</v>
          </cell>
          <cell r="F355">
            <v>1.8</v>
          </cell>
          <cell r="H355">
            <v>5.4</v>
          </cell>
        </row>
        <row r="356">
          <cell r="B356" t="str">
            <v>12.1.c</v>
          </cell>
          <cell r="C356" t="str">
            <v>12.5 mm plastering works in 1:4 cement sand mortar</v>
          </cell>
          <cell r="H356">
            <v>12.426000000000002</v>
          </cell>
          <cell r="I356">
            <v>12.426000000000002</v>
          </cell>
          <cell r="J356" t="str">
            <v>sqm</v>
          </cell>
          <cell r="K356">
            <v>83.687917974834363</v>
          </cell>
          <cell r="L356">
            <v>1039.9060687552919</v>
          </cell>
        </row>
        <row r="357">
          <cell r="C357" t="str">
            <v>Inside Outer Wall</v>
          </cell>
          <cell r="D357">
            <v>2</v>
          </cell>
          <cell r="E357">
            <v>2.5</v>
          </cell>
          <cell r="F357">
            <v>1.635</v>
          </cell>
          <cell r="H357">
            <v>8.1750000000000007</v>
          </cell>
        </row>
        <row r="358">
          <cell r="D358">
            <v>2</v>
          </cell>
          <cell r="E358">
            <v>1.3</v>
          </cell>
          <cell r="F358">
            <v>1.635</v>
          </cell>
          <cell r="H358">
            <v>4.2510000000000003</v>
          </cell>
        </row>
        <row r="359">
          <cell r="B359" t="str">
            <v>12.4.b</v>
          </cell>
          <cell r="C359" t="str">
            <v>20 mm plastering works in 1:4 cement sand mortar</v>
          </cell>
          <cell r="H359">
            <v>3.25</v>
          </cell>
          <cell r="I359">
            <v>3.25</v>
          </cell>
          <cell r="J359" t="str">
            <v>sqm</v>
          </cell>
          <cell r="K359">
            <v>113.70820818442188</v>
          </cell>
          <cell r="L359">
            <v>369.55167659937109</v>
          </cell>
        </row>
        <row r="360">
          <cell r="C360" t="str">
            <v>Base of Septic Tank</v>
          </cell>
          <cell r="D360">
            <v>1</v>
          </cell>
          <cell r="E360">
            <v>2.5</v>
          </cell>
          <cell r="F360">
            <v>1.3</v>
          </cell>
          <cell r="H360">
            <v>3.25</v>
          </cell>
        </row>
        <row r="361">
          <cell r="B361">
            <v>14.6</v>
          </cell>
          <cell r="C361" t="str">
            <v>Cement punning works in 1:1 cement sand mortar</v>
          </cell>
          <cell r="I361">
            <v>15.676000000000002</v>
          </cell>
          <cell r="J361" t="str">
            <v>sqm</v>
          </cell>
          <cell r="K361">
            <v>51.400182076293753</v>
          </cell>
          <cell r="L361">
            <v>805.74925422798094</v>
          </cell>
        </row>
        <row r="362">
          <cell r="B362" t="str">
            <v>M-10</v>
          </cell>
          <cell r="C362" t="str">
            <v>Inspection Chamber 450x450x450 with RCC Cover</v>
          </cell>
          <cell r="I362">
            <v>4</v>
          </cell>
          <cell r="J362" t="str">
            <v>no</v>
          </cell>
          <cell r="K362">
            <v>3543.4252941742179</v>
          </cell>
          <cell r="L362">
            <v>14173.701176696872</v>
          </cell>
        </row>
      </sheetData>
      <sheetData sheetId="41">
        <row r="332">
          <cell r="B332" t="str">
            <v>1.4</v>
          </cell>
          <cell r="C332" t="str">
            <v>Site Clearance in thin vegetation area</v>
          </cell>
          <cell r="I332">
            <v>61.413749999999993</v>
          </cell>
          <cell r="J332" t="str">
            <v>sqm</v>
          </cell>
          <cell r="K332">
            <v>2.76</v>
          </cell>
          <cell r="L332">
            <v>169.50194999999997</v>
          </cell>
        </row>
        <row r="333">
          <cell r="B333">
            <v>2.14</v>
          </cell>
          <cell r="C333" t="str">
            <v>E/W Excavation for foundation, drain, pipelines etc. in BM Soil</v>
          </cell>
          <cell r="I333">
            <v>142.19746499999999</v>
          </cell>
          <cell r="J333" t="str">
            <v>cum</v>
          </cell>
          <cell r="K333">
            <v>150.66839999999999</v>
          </cell>
          <cell r="L333">
            <v>21424.664535605996</v>
          </cell>
        </row>
        <row r="334">
          <cell r="B334" t="str">
            <v>2.42</v>
          </cell>
          <cell r="C334" t="str">
            <v>Sand filling with compaction and sprinkling of water</v>
          </cell>
          <cell r="I334">
            <v>3.4150900000000006</v>
          </cell>
          <cell r="J334" t="str">
            <v>cum</v>
          </cell>
          <cell r="K334">
            <v>924.01857832812482</v>
          </cell>
          <cell r="L334">
            <v>3155.6066066625963</v>
          </cell>
        </row>
        <row r="335">
          <cell r="B335" t="str">
            <v>7.5</v>
          </cell>
          <cell r="C335" t="str">
            <v>Reinforcement work for R.C.C. work</v>
          </cell>
          <cell r="I335">
            <v>0.69044977499999993</v>
          </cell>
          <cell r="J335" t="str">
            <v>mt</v>
          </cell>
          <cell r="K335">
            <v>39248.537514867188</v>
          </cell>
          <cell r="L335">
            <v>27099.143896219106</v>
          </cell>
        </row>
        <row r="336">
          <cell r="B336">
            <v>10.1</v>
          </cell>
          <cell r="C336" t="str">
            <v>Salwood frame work for door and windows</v>
          </cell>
          <cell r="I336">
            <v>0.31499999999999995</v>
          </cell>
          <cell r="J336" t="str">
            <v>cum</v>
          </cell>
          <cell r="K336">
            <v>45227.199999999997</v>
          </cell>
          <cell r="L336">
            <v>14246.567999999997</v>
          </cell>
        </row>
        <row r="337">
          <cell r="B337">
            <v>10.199999999999999</v>
          </cell>
          <cell r="C337" t="str">
            <v>Panel shutter work in 38 x 75 mm salwood frame</v>
          </cell>
          <cell r="I337">
            <v>3.645</v>
          </cell>
          <cell r="J337" t="str">
            <v>sqm</v>
          </cell>
          <cell r="K337">
            <v>2471.0679245283022</v>
          </cell>
          <cell r="L337">
            <v>9007.042584905661</v>
          </cell>
        </row>
        <row r="338">
          <cell r="B338">
            <v>10.7</v>
          </cell>
          <cell r="C338" t="str">
            <v xml:space="preserve">Flush shutter work with 4mm plywood in both side in 38 x 75 mm salwood frame </v>
          </cell>
          <cell r="I338">
            <v>4.8599999999999994</v>
          </cell>
          <cell r="J338" t="str">
            <v>sqm</v>
          </cell>
          <cell r="K338">
            <v>1657.279822222222</v>
          </cell>
          <cell r="L338">
            <v>8054.3799359999985</v>
          </cell>
        </row>
        <row r="339">
          <cell r="B339">
            <v>11.7</v>
          </cell>
          <cell r="C339" t="str">
            <v>Porcelain glazed tiles overlay in 1:4 cement sand mortar</v>
          </cell>
          <cell r="I339">
            <v>4.5674999999999999</v>
          </cell>
          <cell r="J339" t="str">
            <v>sqm</v>
          </cell>
          <cell r="K339">
            <v>808.7618276893752</v>
          </cell>
          <cell r="L339">
            <v>3694.0196479712213</v>
          </cell>
        </row>
        <row r="340">
          <cell r="B340">
            <v>14.6</v>
          </cell>
          <cell r="C340" t="str">
            <v>Cement punning works in 1:1 cement sand mortar</v>
          </cell>
          <cell r="I340">
            <v>44</v>
          </cell>
          <cell r="J340" t="str">
            <v>sqm</v>
          </cell>
          <cell r="K340">
            <v>51.400182076293753</v>
          </cell>
          <cell r="L340">
            <v>2261.6080113569251</v>
          </cell>
        </row>
        <row r="341">
          <cell r="B341" t="str">
            <v>11.15.b</v>
          </cell>
          <cell r="C341" t="str">
            <v xml:space="preserve">Brick soling on edge with sand </v>
          </cell>
          <cell r="I341">
            <v>85.250154999999992</v>
          </cell>
          <cell r="J341" t="str">
            <v>sqm</v>
          </cell>
          <cell r="K341">
            <v>343.27430057539067</v>
          </cell>
          <cell r="L341">
            <v>29264.187331568643</v>
          </cell>
        </row>
        <row r="342">
          <cell r="B342" t="str">
            <v>11.19.b</v>
          </cell>
          <cell r="C342" t="str">
            <v>Brick bats filling with compaction and sprinkling of water</v>
          </cell>
          <cell r="I342">
            <v>8.2949999999999999</v>
          </cell>
          <cell r="J342" t="str">
            <v>cum</v>
          </cell>
          <cell r="K342">
            <v>1255.2513442359377</v>
          </cell>
          <cell r="L342">
            <v>10412.309900437103</v>
          </cell>
        </row>
        <row r="343">
          <cell r="B343" t="str">
            <v>11.6.2</v>
          </cell>
          <cell r="C343" t="str">
            <v>25 mm Kota stone flooring on 20mm thick 1:4 mortar</v>
          </cell>
          <cell r="I343">
            <v>28.503636363636364</v>
          </cell>
          <cell r="J343" t="str">
            <v>sqm</v>
          </cell>
          <cell r="K343">
            <v>1037.278498184422</v>
          </cell>
          <cell r="L343">
            <v>29566.209120067608</v>
          </cell>
        </row>
        <row r="344">
          <cell r="B344" t="str">
            <v>12.1.b</v>
          </cell>
          <cell r="C344" t="str">
            <v>12.5 mm plastering works in 1:3 cement sand mortar</v>
          </cell>
          <cell r="I344">
            <v>245.56365000000002</v>
          </cell>
          <cell r="J344" t="str">
            <v>sqm</v>
          </cell>
          <cell r="K344">
            <v>87.804354924304675</v>
          </cell>
          <cell r="L344">
            <v>21561.557881107732</v>
          </cell>
        </row>
        <row r="345">
          <cell r="B345" t="str">
            <v>12.1.c</v>
          </cell>
          <cell r="C345" t="str">
            <v>12.5 mm plastering works in 1:4 cement sand mortar</v>
          </cell>
          <cell r="I345">
            <v>44</v>
          </cell>
          <cell r="J345" t="str">
            <v>sqm</v>
          </cell>
          <cell r="K345">
            <v>83.687917974834363</v>
          </cell>
          <cell r="L345">
            <v>3682.268390892712</v>
          </cell>
        </row>
        <row r="346">
          <cell r="B346" t="str">
            <v>13.4.b</v>
          </cell>
          <cell r="C346" t="str">
            <v>Laying two coat of water proof cement paint</v>
          </cell>
          <cell r="I346">
            <v>245.56365000000002</v>
          </cell>
          <cell r="J346" t="str">
            <v>sqm</v>
          </cell>
          <cell r="K346">
            <v>56.919250000000005</v>
          </cell>
          <cell r="L346">
            <v>13977.298785262503</v>
          </cell>
        </row>
        <row r="347">
          <cell r="B347" t="str">
            <v>13.5.c</v>
          </cell>
          <cell r="C347" t="str">
            <v>Laying primer course and two coats of enamel paint</v>
          </cell>
          <cell r="I347">
            <v>12.285</v>
          </cell>
          <cell r="J347" t="str">
            <v>sqm</v>
          </cell>
          <cell r="K347">
            <v>105.57</v>
          </cell>
          <cell r="L347">
            <v>1296.9274499999999</v>
          </cell>
        </row>
        <row r="348">
          <cell r="B348" t="str">
            <v>17.4.a.1.1.a</v>
          </cell>
          <cell r="C348" t="str">
            <v>13mm dia. GI pipe laying works (with pipe)</v>
          </cell>
          <cell r="I348">
            <v>14</v>
          </cell>
          <cell r="J348" t="str">
            <v>m</v>
          </cell>
          <cell r="K348">
            <v>77.665872533333342</v>
          </cell>
          <cell r="L348">
            <v>1087.3222154666669</v>
          </cell>
        </row>
        <row r="349">
          <cell r="B349" t="str">
            <v>17.4.a.1.2.a</v>
          </cell>
          <cell r="C349" t="str">
            <v>20mm dia. GI pipe laying works (with Pipe)</v>
          </cell>
          <cell r="I349">
            <v>14</v>
          </cell>
          <cell r="J349" t="str">
            <v>m</v>
          </cell>
          <cell r="K349">
            <v>98.22596492866667</v>
          </cell>
          <cell r="L349">
            <v>1375.1635090013333</v>
          </cell>
        </row>
        <row r="350">
          <cell r="B350" t="str">
            <v>17.4.a.2.1.a</v>
          </cell>
          <cell r="C350" t="str">
            <v>25mm dia. GI pipe laying works (with Pipe)</v>
          </cell>
          <cell r="I350">
            <v>4</v>
          </cell>
          <cell r="J350" t="str">
            <v>m</v>
          </cell>
          <cell r="K350">
            <v>150.19106852088041</v>
          </cell>
          <cell r="L350">
            <v>600.76427408352163</v>
          </cell>
        </row>
        <row r="351">
          <cell r="B351" t="str">
            <v>2.25.a</v>
          </cell>
          <cell r="C351" t="str">
            <v>Filling with ordinary soils with compaction and sprinkling of water</v>
          </cell>
          <cell r="I351">
            <v>37.560185999999995</v>
          </cell>
          <cell r="J351" t="str">
            <v>cum</v>
          </cell>
          <cell r="K351">
            <v>47.38</v>
          </cell>
          <cell r="L351">
            <v>1779.6016126799998</v>
          </cell>
        </row>
        <row r="352">
          <cell r="B352" t="str">
            <v>5.1.b.3</v>
          </cell>
          <cell r="C352" t="str">
            <v xml:space="preserve">Local first class brick masonry works in 1:6 cement sand mortar </v>
          </cell>
          <cell r="I352">
            <v>70.696741874999987</v>
          </cell>
          <cell r="J352" t="str">
            <v>cum</v>
          </cell>
          <cell r="K352">
            <v>3238.8808289078133</v>
          </cell>
          <cell r="L352">
            <v>228978.32192518166</v>
          </cell>
        </row>
        <row r="353">
          <cell r="B353" t="str">
            <v>7.1.a</v>
          </cell>
          <cell r="C353" t="str">
            <v xml:space="preserve">Plum concrete in M10 </v>
          </cell>
          <cell r="I353">
            <v>0.55391875000000002</v>
          </cell>
          <cell r="J353" t="str">
            <v>cum</v>
          </cell>
          <cell r="K353">
            <v>4591.7984018249999</v>
          </cell>
          <cell r="L353">
            <v>2543.4832309909016</v>
          </cell>
        </row>
        <row r="354">
          <cell r="B354" t="str">
            <v>7.2.c</v>
          </cell>
          <cell r="C354" t="str">
            <v xml:space="preserve">P.C.C. for  foundation &amp; walls in M10 </v>
          </cell>
          <cell r="I354">
            <v>3.3476050000000002</v>
          </cell>
          <cell r="J354" t="str">
            <v>cum</v>
          </cell>
          <cell r="K354">
            <v>4334.2110718062495</v>
          </cell>
          <cell r="L354">
            <v>14509.226655033961</v>
          </cell>
        </row>
        <row r="355">
          <cell r="B355" t="str">
            <v>7.4.b</v>
          </cell>
          <cell r="C355" t="str">
            <v xml:space="preserve">P.C.C. for R.C.C. for super structures in M20 </v>
          </cell>
          <cell r="I355">
            <v>16.933887500000001</v>
          </cell>
          <cell r="J355" t="str">
            <v>cum</v>
          </cell>
          <cell r="K355">
            <v>6154.8131365578129</v>
          </cell>
          <cell r="L355">
            <v>104224.91323799215</v>
          </cell>
        </row>
        <row r="356">
          <cell r="B356" t="str">
            <v>8.1.a</v>
          </cell>
          <cell r="C356" t="str">
            <v>Simple standard formwork of size &lt;1 sqm excluding materials</v>
          </cell>
          <cell r="I356">
            <v>103.75127499999999</v>
          </cell>
          <cell r="J356" t="str">
            <v>sqm</v>
          </cell>
          <cell r="K356">
            <v>72.249900000000011</v>
          </cell>
          <cell r="L356">
            <v>7496.0192436225007</v>
          </cell>
        </row>
        <row r="357">
          <cell r="B357" t="str">
            <v>E-2</v>
          </cell>
          <cell r="C357" t="str">
            <v>Supply and installation of light point wiring from DB tovarious points with2 nos of 3/22 PVC insulated copper wirethrough 20 mm internal dia HDPEconduit concealed via junction box as per drawing and specificationincluding the cost of switch and metal box</v>
          </cell>
          <cell r="I357">
            <v>8</v>
          </cell>
          <cell r="J357" t="str">
            <v>No</v>
          </cell>
          <cell r="K357">
            <v>426</v>
          </cell>
          <cell r="L357">
            <v>3408</v>
          </cell>
        </row>
        <row r="358">
          <cell r="B358" t="str">
            <v>E-3</v>
          </cell>
          <cell r="C358" t="str">
            <v>Supply and installation of  3 pin (15 A) socket point wiringwith2 nos of7/22 + 1no of 1/18 pvc insulated copper wiresthrough 20 mm internal diaHDPE conduit concealed from SDB to various points as per drawing andspecification including the cost of Switch s</v>
          </cell>
          <cell r="I358">
            <v>2</v>
          </cell>
          <cell r="J358" t="str">
            <v>No</v>
          </cell>
          <cell r="K358">
            <v>610</v>
          </cell>
          <cell r="L358">
            <v>1220</v>
          </cell>
        </row>
        <row r="359">
          <cell r="B359" t="str">
            <v>E-4</v>
          </cell>
          <cell r="C359" t="str">
            <v>Supply and installation of 9'' sweep  exhaust fan as per drawing andspecification including GI sheet boxing.</v>
          </cell>
          <cell r="I359">
            <v>4</v>
          </cell>
          <cell r="J359" t="str">
            <v>No</v>
          </cell>
          <cell r="K359">
            <v>2447</v>
          </cell>
          <cell r="L359">
            <v>9788</v>
          </cell>
        </row>
        <row r="360">
          <cell r="B360" t="str">
            <v>E-5</v>
          </cell>
          <cell r="C360" t="str">
            <v>Supply and installation of 42'' sweep  ceiling fan as per drawing andspecification including GI sheet boxing.</v>
          </cell>
          <cell r="I360">
            <v>4</v>
          </cell>
          <cell r="J360" t="str">
            <v>No</v>
          </cell>
          <cell r="K360">
            <v>2447</v>
          </cell>
          <cell r="L360">
            <v>9788</v>
          </cell>
        </row>
        <row r="361">
          <cell r="B361" t="str">
            <v>E-6</v>
          </cell>
          <cell r="C361" t="str">
            <v>Supply and installation of earth electrode made of 30cm x 30cm x 3mmcopper plate including 8 SWG bare copper wireconnection to DB's.</v>
          </cell>
          <cell r="I361">
            <v>1</v>
          </cell>
          <cell r="J361" t="str">
            <v>Set</v>
          </cell>
          <cell r="K361">
            <v>6758</v>
          </cell>
          <cell r="L361">
            <v>6758</v>
          </cell>
        </row>
        <row r="362">
          <cell r="B362" t="str">
            <v>E-7</v>
          </cell>
          <cell r="C362" t="str">
            <v>Chieseling, laying conduits cables the main line distribution from MDB toFloor DB,s with 2 x 7/16 size cable in 20 mm HDPE consduit.</v>
          </cell>
          <cell r="I362">
            <v>6</v>
          </cell>
          <cell r="J362" t="str">
            <v>Job</v>
          </cell>
          <cell r="K362">
            <v>149</v>
          </cell>
          <cell r="L362">
            <v>894</v>
          </cell>
        </row>
        <row r="363">
          <cell r="B363" t="str">
            <v>E-8</v>
          </cell>
          <cell r="C363" t="str">
            <v xml:space="preserve">Supply, installation and commissioning  of Main Distribution Board(MDB)wall mounting concealed type, dust and vermin proofmade of 16 SWG mildsteel sheet cubical with double covercovering the MCB with the lockingarrangement as perdrawing and specification </v>
          </cell>
          <cell r="I363">
            <v>1</v>
          </cell>
          <cell r="J363" t="str">
            <v>no</v>
          </cell>
          <cell r="K363">
            <v>2980</v>
          </cell>
          <cell r="L363">
            <v>2980</v>
          </cell>
        </row>
        <row r="364">
          <cell r="B364" t="str">
            <v>M-12</v>
          </cell>
          <cell r="C364" t="str">
            <v>PVC Pipe 100mm</v>
          </cell>
          <cell r="I364">
            <v>12</v>
          </cell>
          <cell r="J364" t="str">
            <v>Rm</v>
          </cell>
          <cell r="K364">
            <v>100</v>
          </cell>
          <cell r="L364">
            <v>1200</v>
          </cell>
        </row>
        <row r="365">
          <cell r="B365" t="str">
            <v>M-13</v>
          </cell>
          <cell r="C365" t="str">
            <v>PVC Pipe 75mm</v>
          </cell>
          <cell r="I365">
            <v>18</v>
          </cell>
          <cell r="J365" t="str">
            <v>Rm</v>
          </cell>
          <cell r="K365">
            <v>75</v>
          </cell>
          <cell r="L365">
            <v>1350</v>
          </cell>
        </row>
        <row r="366">
          <cell r="B366" t="str">
            <v>M-14</v>
          </cell>
          <cell r="C366" t="str">
            <v>PVC Pipe 50mm</v>
          </cell>
          <cell r="I366">
            <v>12</v>
          </cell>
          <cell r="J366" t="str">
            <v>Rm</v>
          </cell>
          <cell r="K366">
            <v>50</v>
          </cell>
          <cell r="L366">
            <v>600</v>
          </cell>
        </row>
        <row r="367">
          <cell r="B367" t="str">
            <v>M-15</v>
          </cell>
          <cell r="C367" t="str">
            <v>Supply and Fixation of RCC Jali for Ventitation</v>
          </cell>
          <cell r="I367">
            <v>6.39</v>
          </cell>
          <cell r="J367" t="str">
            <v>Sqm</v>
          </cell>
          <cell r="K367">
            <v>920</v>
          </cell>
          <cell r="L367">
            <v>5878.7999999999993</v>
          </cell>
        </row>
        <row r="368">
          <cell r="B368" t="str">
            <v>M-16</v>
          </cell>
          <cell r="C368" t="str">
            <v>Supply and Fixation of Stainless Steel Plate</v>
          </cell>
          <cell r="I368">
            <v>8.8872</v>
          </cell>
          <cell r="J368" t="str">
            <v>Sqm</v>
          </cell>
          <cell r="K368">
            <v>6512.9449838187702</v>
          </cell>
          <cell r="L368">
            <v>57881.844660194176</v>
          </cell>
        </row>
        <row r="369">
          <cell r="B369" t="str">
            <v>M-17</v>
          </cell>
          <cell r="C369" t="str">
            <v>H Connection of PVC pipe 100mm</v>
          </cell>
          <cell r="I369">
            <v>11.5</v>
          </cell>
          <cell r="J369" t="str">
            <v>no</v>
          </cell>
          <cell r="K369">
            <v>230</v>
          </cell>
          <cell r="L369">
            <v>2645</v>
          </cell>
        </row>
        <row r="370">
          <cell r="B370" t="str">
            <v>M-7</v>
          </cell>
          <cell r="C370" t="str">
            <v>20mm Gate Valve with fitting</v>
          </cell>
          <cell r="I370">
            <v>1</v>
          </cell>
          <cell r="J370" t="str">
            <v>no</v>
          </cell>
          <cell r="K370">
            <v>250</v>
          </cell>
          <cell r="L370">
            <v>250</v>
          </cell>
        </row>
        <row r="371">
          <cell r="B371" t="str">
            <v>M-7-1</v>
          </cell>
          <cell r="C371" t="str">
            <v>25mm Gate Valve with fitting</v>
          </cell>
          <cell r="I371">
            <v>1</v>
          </cell>
          <cell r="J371" t="str">
            <v>no</v>
          </cell>
          <cell r="K371">
            <v>400</v>
          </cell>
          <cell r="L371">
            <v>400</v>
          </cell>
        </row>
        <row r="372">
          <cell r="B372" t="str">
            <v>M-8</v>
          </cell>
          <cell r="C372" t="str">
            <v>Chrome Plate (CP) 15mm taps</v>
          </cell>
          <cell r="I372">
            <v>2</v>
          </cell>
          <cell r="J372" t="str">
            <v>no</v>
          </cell>
          <cell r="K372">
            <v>250</v>
          </cell>
          <cell r="L372">
            <v>500</v>
          </cell>
        </row>
        <row r="373">
          <cell r="B373" t="str">
            <v>M-9</v>
          </cell>
          <cell r="C373" t="str">
            <v>Glazed Indian Type WC Set</v>
          </cell>
          <cell r="I373">
            <v>2</v>
          </cell>
          <cell r="J373" t="str">
            <v>no</v>
          </cell>
          <cell r="K373">
            <v>750</v>
          </cell>
          <cell r="L373">
            <v>1500</v>
          </cell>
        </row>
      </sheetData>
      <sheetData sheetId="42">
        <row r="59">
          <cell r="B59" t="str">
            <v>1.4</v>
          </cell>
          <cell r="C59" t="str">
            <v>Site Clearance in thin vegetation area</v>
          </cell>
          <cell r="D59">
            <v>1</v>
          </cell>
          <cell r="E59">
            <v>1</v>
          </cell>
          <cell r="F59">
            <v>1</v>
          </cell>
          <cell r="H59">
            <v>1</v>
          </cell>
          <cell r="I59">
            <v>1</v>
          </cell>
          <cell r="J59" t="str">
            <v>sqm</v>
          </cell>
          <cell r="K59">
            <v>2.76</v>
          </cell>
          <cell r="L59">
            <v>2.76</v>
          </cell>
          <cell r="M59">
            <v>0</v>
          </cell>
          <cell r="N59">
            <v>2.76</v>
          </cell>
          <cell r="O59">
            <v>0</v>
          </cell>
          <cell r="P59">
            <v>2.76</v>
          </cell>
          <cell r="R59">
            <v>0</v>
          </cell>
          <cell r="U59">
            <v>454</v>
          </cell>
        </row>
        <row r="60">
          <cell r="B60">
            <v>2.14</v>
          </cell>
          <cell r="C60" t="str">
            <v>E/W Excavation for foundation, drain, pipelines etc. in BM Soil</v>
          </cell>
          <cell r="D60">
            <v>1</v>
          </cell>
          <cell r="E60">
            <v>0.8</v>
          </cell>
          <cell r="F60">
            <v>0.8</v>
          </cell>
          <cell r="G60">
            <v>0.4</v>
          </cell>
          <cell r="H60">
            <v>0.25600000000000006</v>
          </cell>
          <cell r="I60">
            <v>0.25600000000000006</v>
          </cell>
          <cell r="J60" t="str">
            <v>cum</v>
          </cell>
          <cell r="K60">
            <v>150.66839999999999</v>
          </cell>
          <cell r="L60">
            <v>38.571110400000009</v>
          </cell>
          <cell r="M60">
            <v>0</v>
          </cell>
          <cell r="N60">
            <v>38.571110400000009</v>
          </cell>
          <cell r="O60">
            <v>0</v>
          </cell>
          <cell r="P60">
            <v>38.571110400000009</v>
          </cell>
          <cell r="R60">
            <v>0</v>
          </cell>
          <cell r="U60">
            <v>116.22400000000003</v>
          </cell>
        </row>
        <row r="61">
          <cell r="B61">
            <v>11.16</v>
          </cell>
          <cell r="C61" t="str">
            <v xml:space="preserve">Stone soling with sand </v>
          </cell>
          <cell r="D61">
            <v>1</v>
          </cell>
          <cell r="E61">
            <v>0.8</v>
          </cell>
          <cell r="F61">
            <v>0.8</v>
          </cell>
          <cell r="G61">
            <v>0.15</v>
          </cell>
          <cell r="H61">
            <v>9.6000000000000016E-2</v>
          </cell>
          <cell r="I61">
            <v>9.6000000000000016E-2</v>
          </cell>
          <cell r="J61" t="str">
            <v>cum</v>
          </cell>
          <cell r="K61">
            <v>1371.1740676875002</v>
          </cell>
          <cell r="L61">
            <v>131.63271049800002</v>
          </cell>
          <cell r="M61">
            <v>0</v>
          </cell>
          <cell r="N61">
            <v>131.63271049800002</v>
          </cell>
          <cell r="O61">
            <v>17.995200000000001</v>
          </cell>
          <cell r="P61">
            <v>8.8320000000000007</v>
          </cell>
          <cell r="R61">
            <v>104.805510498</v>
          </cell>
          <cell r="U61">
            <v>43.58400000000001</v>
          </cell>
        </row>
        <row r="62">
          <cell r="B62" t="str">
            <v>7.4.b</v>
          </cell>
          <cell r="C62" t="str">
            <v xml:space="preserve">P.C.C. for R.C.C. for super structures in M20 </v>
          </cell>
          <cell r="D62">
            <v>1</v>
          </cell>
          <cell r="E62">
            <v>0.6</v>
          </cell>
          <cell r="F62">
            <v>0.6</v>
          </cell>
          <cell r="G62">
            <v>1</v>
          </cell>
          <cell r="H62">
            <v>0.36</v>
          </cell>
          <cell r="I62">
            <v>0.36</v>
          </cell>
          <cell r="J62" t="str">
            <v>cum</v>
          </cell>
          <cell r="K62">
            <v>6154.8131365578129</v>
          </cell>
          <cell r="L62">
            <v>2215.7327291608126</v>
          </cell>
          <cell r="M62">
            <v>1027.8319734674999</v>
          </cell>
          <cell r="N62">
            <v>1187.9007556933127</v>
          </cell>
          <cell r="O62">
            <v>53.985599999999998</v>
          </cell>
          <cell r="P62">
            <v>231.84</v>
          </cell>
          <cell r="R62">
            <v>902.07515569331235</v>
          </cell>
          <cell r="U62">
            <v>163.44</v>
          </cell>
        </row>
        <row r="63">
          <cell r="B63" t="str">
            <v>8.2.a</v>
          </cell>
          <cell r="C63" t="str">
            <v>Form work</v>
          </cell>
          <cell r="D63">
            <v>1</v>
          </cell>
          <cell r="E63">
            <v>0.6</v>
          </cell>
          <cell r="F63">
            <v>0.6</v>
          </cell>
          <cell r="G63">
            <v>1.5</v>
          </cell>
          <cell r="H63">
            <v>3.5999999999999996</v>
          </cell>
          <cell r="I63">
            <v>3.5999999999999996</v>
          </cell>
          <cell r="U63">
            <v>1634.3999999999999</v>
          </cell>
        </row>
      </sheetData>
      <sheetData sheetId="43"/>
      <sheetData sheetId="44">
        <row r="12">
          <cell r="B12" t="str">
            <v>1.4</v>
          </cell>
          <cell r="C12" t="str">
            <v>Site Clearance in thin vegetation area</v>
          </cell>
          <cell r="I12">
            <v>4960.5</v>
          </cell>
          <cell r="J12" t="str">
            <v>sqm</v>
          </cell>
          <cell r="K12">
            <v>2.76</v>
          </cell>
          <cell r="L12">
            <v>13690.98</v>
          </cell>
        </row>
        <row r="13">
          <cell r="C13" t="str">
            <v>Drain-1</v>
          </cell>
          <cell r="D13">
            <v>1</v>
          </cell>
          <cell r="E13">
            <v>277</v>
          </cell>
          <cell r="F13">
            <v>1.5</v>
          </cell>
          <cell r="H13">
            <v>415.5</v>
          </cell>
        </row>
        <row r="14">
          <cell r="C14" t="str">
            <v>Drain 2.1</v>
          </cell>
          <cell r="D14">
            <v>1</v>
          </cell>
          <cell r="E14">
            <v>175</v>
          </cell>
          <cell r="F14">
            <v>1.5</v>
          </cell>
          <cell r="H14">
            <v>262.5</v>
          </cell>
        </row>
        <row r="15">
          <cell r="C15" t="str">
            <v>Drain 2.2</v>
          </cell>
          <cell r="D15">
            <v>1</v>
          </cell>
          <cell r="E15">
            <v>1190</v>
          </cell>
          <cell r="F15">
            <v>1.5</v>
          </cell>
          <cell r="H15">
            <v>1785</v>
          </cell>
        </row>
        <row r="16">
          <cell r="C16" t="str">
            <v>Drain 3.1</v>
          </cell>
          <cell r="D16">
            <v>1</v>
          </cell>
          <cell r="E16">
            <v>375</v>
          </cell>
          <cell r="F16">
            <v>1.5</v>
          </cell>
          <cell r="H16">
            <v>562.5</v>
          </cell>
        </row>
        <row r="17">
          <cell r="C17" t="str">
            <v>Drain 3.2</v>
          </cell>
          <cell r="D17">
            <v>1</v>
          </cell>
          <cell r="E17">
            <v>825</v>
          </cell>
          <cell r="F17">
            <v>1.5</v>
          </cell>
          <cell r="H17">
            <v>1237.5</v>
          </cell>
        </row>
        <row r="18">
          <cell r="C18" t="str">
            <v>Drain 3.A</v>
          </cell>
          <cell r="D18">
            <v>1</v>
          </cell>
          <cell r="E18">
            <v>225</v>
          </cell>
          <cell r="F18">
            <v>1.5</v>
          </cell>
          <cell r="H18">
            <v>337.5</v>
          </cell>
        </row>
        <row r="19">
          <cell r="C19" t="str">
            <v>Drain 3.B</v>
          </cell>
          <cell r="D19">
            <v>1</v>
          </cell>
          <cell r="E19">
            <v>240</v>
          </cell>
          <cell r="F19">
            <v>1.5</v>
          </cell>
          <cell r="H19">
            <v>360</v>
          </cell>
        </row>
        <row r="22">
          <cell r="B22">
            <v>2.14</v>
          </cell>
          <cell r="C22" t="str">
            <v>E/W Excavation for foundation, drain, pipelines etc. in BM Soil</v>
          </cell>
          <cell r="I22">
            <v>4559.5689999999477</v>
          </cell>
          <cell r="J22" t="str">
            <v>cum</v>
          </cell>
          <cell r="K22">
            <v>150.66839999999999</v>
          </cell>
          <cell r="L22">
            <v>686982.96591959207</v>
          </cell>
        </row>
        <row r="23">
          <cell r="C23" t="str">
            <v>Drain-1</v>
          </cell>
          <cell r="D23">
            <v>1</v>
          </cell>
          <cell r="E23">
            <v>277</v>
          </cell>
          <cell r="F23">
            <v>1.2000000000000002</v>
          </cell>
          <cell r="G23">
            <v>0.8</v>
          </cell>
          <cell r="H23">
            <v>265.92</v>
          </cell>
        </row>
        <row r="24">
          <cell r="C24" t="str">
            <v>Drain 2.1</v>
          </cell>
          <cell r="D24">
            <v>1</v>
          </cell>
          <cell r="E24">
            <v>175</v>
          </cell>
          <cell r="F24">
            <v>1.3</v>
          </cell>
          <cell r="G24">
            <v>1.05</v>
          </cell>
          <cell r="H24">
            <v>238.875</v>
          </cell>
        </row>
        <row r="25">
          <cell r="C25" t="str">
            <v>Drain 2.2</v>
          </cell>
          <cell r="D25">
            <v>1</v>
          </cell>
          <cell r="E25">
            <v>1190</v>
          </cell>
          <cell r="F25">
            <v>1.4</v>
          </cell>
          <cell r="G25">
            <v>1.1500000000000228</v>
          </cell>
          <cell r="H25">
            <v>1915.9000000000381</v>
          </cell>
        </row>
        <row r="26">
          <cell r="C26" t="str">
            <v>Drain 3.1</v>
          </cell>
          <cell r="D26">
            <v>1</v>
          </cell>
          <cell r="E26">
            <v>375</v>
          </cell>
          <cell r="F26">
            <v>1.2000000000000002</v>
          </cell>
          <cell r="G26">
            <v>1.0999999999999546</v>
          </cell>
          <cell r="H26">
            <v>494.99999999997959</v>
          </cell>
        </row>
        <row r="27">
          <cell r="C27" t="str">
            <v>Drain 3.2</v>
          </cell>
          <cell r="D27">
            <v>1</v>
          </cell>
          <cell r="E27">
            <v>825</v>
          </cell>
          <cell r="F27">
            <v>1.3</v>
          </cell>
          <cell r="G27">
            <v>1.0999999999999546</v>
          </cell>
          <cell r="H27">
            <v>1179.7499999999513</v>
          </cell>
        </row>
        <row r="28">
          <cell r="C28" t="str">
            <v>Drain 3.A</v>
          </cell>
          <cell r="D28">
            <v>1</v>
          </cell>
          <cell r="E28">
            <v>225</v>
          </cell>
          <cell r="F28">
            <v>1.2000000000000002</v>
          </cell>
          <cell r="G28">
            <v>0.84999999999995457</v>
          </cell>
          <cell r="H28">
            <v>229.49999999998778</v>
          </cell>
        </row>
        <row r="29">
          <cell r="C29" t="str">
            <v>Drain 3.B</v>
          </cell>
          <cell r="D29">
            <v>1</v>
          </cell>
          <cell r="E29">
            <v>240</v>
          </cell>
          <cell r="F29">
            <v>1.04</v>
          </cell>
          <cell r="G29">
            <v>0.93999999999996375</v>
          </cell>
          <cell r="H29">
            <v>234.62399999999099</v>
          </cell>
        </row>
        <row r="30">
          <cell r="B30" t="str">
            <v>2.25.b</v>
          </cell>
          <cell r="C30" t="str">
            <v xml:space="preserve">Filling with ordinary soils with compaction </v>
          </cell>
          <cell r="I30">
            <v>2134</v>
          </cell>
          <cell r="J30" t="str">
            <v>cum</v>
          </cell>
          <cell r="K30">
            <v>23.69</v>
          </cell>
          <cell r="L30">
            <v>50554.46</v>
          </cell>
        </row>
        <row r="31">
          <cell r="C31" t="str">
            <v>Drain-1</v>
          </cell>
          <cell r="D31">
            <v>1</v>
          </cell>
          <cell r="E31">
            <v>277</v>
          </cell>
          <cell r="F31">
            <v>1.2000000000000002</v>
          </cell>
          <cell r="G31">
            <v>0.5</v>
          </cell>
          <cell r="H31">
            <v>166.20000000000002</v>
          </cell>
        </row>
        <row r="32">
          <cell r="C32" t="str">
            <v>Drain 2.1</v>
          </cell>
          <cell r="D32">
            <v>1</v>
          </cell>
          <cell r="E32">
            <v>175</v>
          </cell>
          <cell r="F32">
            <v>1.3</v>
          </cell>
          <cell r="G32">
            <v>0.5</v>
          </cell>
          <cell r="H32">
            <v>113.75</v>
          </cell>
        </row>
        <row r="33">
          <cell r="C33" t="str">
            <v>Drain 2.2</v>
          </cell>
          <cell r="D33">
            <v>1</v>
          </cell>
          <cell r="E33">
            <v>1190</v>
          </cell>
          <cell r="F33">
            <v>1.4</v>
          </cell>
          <cell r="G33">
            <v>0.5</v>
          </cell>
          <cell r="H33">
            <v>833</v>
          </cell>
        </row>
        <row r="34">
          <cell r="C34" t="str">
            <v>Drain 3.1</v>
          </cell>
          <cell r="D34">
            <v>1</v>
          </cell>
          <cell r="E34">
            <v>375</v>
          </cell>
          <cell r="F34">
            <v>1.2000000000000002</v>
          </cell>
          <cell r="G34">
            <v>0.5</v>
          </cell>
          <cell r="H34">
            <v>225.00000000000003</v>
          </cell>
        </row>
        <row r="35">
          <cell r="C35" t="str">
            <v>Drain 3.2</v>
          </cell>
          <cell r="D35">
            <v>1</v>
          </cell>
          <cell r="E35">
            <v>825</v>
          </cell>
          <cell r="F35">
            <v>1.3</v>
          </cell>
          <cell r="G35">
            <v>0.5</v>
          </cell>
          <cell r="H35">
            <v>536.25</v>
          </cell>
        </row>
        <row r="36">
          <cell r="C36" t="str">
            <v>Drain 3.A</v>
          </cell>
          <cell r="D36">
            <v>1</v>
          </cell>
          <cell r="E36">
            <v>225</v>
          </cell>
          <cell r="F36">
            <v>1.2000000000000002</v>
          </cell>
          <cell r="G36">
            <v>0.5</v>
          </cell>
          <cell r="H36">
            <v>135.00000000000003</v>
          </cell>
        </row>
        <row r="37">
          <cell r="C37" t="str">
            <v>Drain 3.B</v>
          </cell>
          <cell r="D37">
            <v>1</v>
          </cell>
          <cell r="E37">
            <v>240</v>
          </cell>
          <cell r="F37">
            <v>1.04</v>
          </cell>
          <cell r="G37">
            <v>0.5</v>
          </cell>
          <cell r="H37">
            <v>124.80000000000001</v>
          </cell>
        </row>
        <row r="38">
          <cell r="B38">
            <v>11.16</v>
          </cell>
          <cell r="C38" t="str">
            <v xml:space="preserve">Stone soling with sand </v>
          </cell>
          <cell r="I38">
            <v>632.71199999999999</v>
          </cell>
          <cell r="J38" t="str">
            <v>cum</v>
          </cell>
          <cell r="K38">
            <v>1371.1740676875002</v>
          </cell>
          <cell r="L38">
            <v>867558.28671469353</v>
          </cell>
        </row>
        <row r="39">
          <cell r="C39" t="str">
            <v>Drain-1</v>
          </cell>
          <cell r="D39">
            <v>1</v>
          </cell>
          <cell r="E39">
            <v>277</v>
          </cell>
          <cell r="F39">
            <v>1.2000000000000002</v>
          </cell>
          <cell r="G39">
            <v>0.15</v>
          </cell>
          <cell r="H39">
            <v>49.860000000000007</v>
          </cell>
        </row>
        <row r="40">
          <cell r="C40" t="str">
            <v>Drain 2.1</v>
          </cell>
          <cell r="D40">
            <v>1</v>
          </cell>
          <cell r="E40">
            <v>175</v>
          </cell>
          <cell r="F40">
            <v>1.3</v>
          </cell>
          <cell r="G40">
            <v>0.15</v>
          </cell>
          <cell r="H40">
            <v>34.125</v>
          </cell>
        </row>
        <row r="41">
          <cell r="C41" t="str">
            <v>Drain 2.2</v>
          </cell>
          <cell r="D41">
            <v>1</v>
          </cell>
          <cell r="E41">
            <v>1190</v>
          </cell>
          <cell r="F41">
            <v>1.4</v>
          </cell>
          <cell r="G41">
            <v>0.15</v>
          </cell>
          <cell r="H41">
            <v>249.89999999999998</v>
          </cell>
        </row>
        <row r="42">
          <cell r="C42" t="str">
            <v>Drain 3.1</v>
          </cell>
          <cell r="D42">
            <v>1</v>
          </cell>
          <cell r="E42">
            <v>375</v>
          </cell>
          <cell r="F42">
            <v>1.2000000000000002</v>
          </cell>
          <cell r="G42">
            <v>0.15</v>
          </cell>
          <cell r="H42">
            <v>67.5</v>
          </cell>
        </row>
        <row r="43">
          <cell r="C43" t="str">
            <v>Drain 3.2</v>
          </cell>
          <cell r="D43">
            <v>1</v>
          </cell>
          <cell r="E43">
            <v>825</v>
          </cell>
          <cell r="F43">
            <v>1.3</v>
          </cell>
          <cell r="G43">
            <v>0.15</v>
          </cell>
          <cell r="H43">
            <v>160.875</v>
          </cell>
        </row>
        <row r="44">
          <cell r="C44" t="str">
            <v>Drain 3.A</v>
          </cell>
          <cell r="D44">
            <v>1</v>
          </cell>
          <cell r="E44">
            <v>225</v>
          </cell>
          <cell r="F44">
            <v>1.2000000000000002</v>
          </cell>
          <cell r="G44">
            <v>0.15</v>
          </cell>
          <cell r="H44">
            <v>40.500000000000007</v>
          </cell>
        </row>
        <row r="45">
          <cell r="C45" t="str">
            <v>Drain 3.B</v>
          </cell>
          <cell r="D45">
            <v>1</v>
          </cell>
          <cell r="E45">
            <v>240</v>
          </cell>
          <cell r="F45">
            <v>1.04</v>
          </cell>
          <cell r="G45">
            <v>0.12</v>
          </cell>
          <cell r="H45">
            <v>29.952000000000002</v>
          </cell>
        </row>
        <row r="46">
          <cell r="B46" t="str">
            <v>7.2.d</v>
          </cell>
          <cell r="C46" t="str">
            <v xml:space="preserve">P.C.C. for  foundation &amp; walls in M15 </v>
          </cell>
          <cell r="I46">
            <v>316.35599999999999</v>
          </cell>
          <cell r="J46" t="str">
            <v>cum</v>
          </cell>
          <cell r="K46">
            <v>5021.5728177781257</v>
          </cell>
          <cell r="L46">
            <v>1588604.6903410167</v>
          </cell>
        </row>
        <row r="47">
          <cell r="C47" t="str">
            <v>Drain-1</v>
          </cell>
          <cell r="D47">
            <v>1</v>
          </cell>
          <cell r="E47">
            <v>277</v>
          </cell>
          <cell r="F47">
            <v>1.2000000000000002</v>
          </cell>
          <cell r="G47">
            <v>7.4999999999999997E-2</v>
          </cell>
          <cell r="H47">
            <v>24.930000000000003</v>
          </cell>
        </row>
        <row r="48">
          <cell r="C48" t="str">
            <v>Drain 2.1</v>
          </cell>
          <cell r="D48">
            <v>1</v>
          </cell>
          <cell r="E48">
            <v>175</v>
          </cell>
          <cell r="F48">
            <v>1.3</v>
          </cell>
          <cell r="G48">
            <v>7.4999999999999997E-2</v>
          </cell>
          <cell r="H48">
            <v>17.0625</v>
          </cell>
        </row>
        <row r="49">
          <cell r="C49" t="str">
            <v>Drain 2.2</v>
          </cell>
          <cell r="D49">
            <v>1</v>
          </cell>
          <cell r="E49">
            <v>1190</v>
          </cell>
          <cell r="F49">
            <v>1.4</v>
          </cell>
          <cell r="G49">
            <v>7.4999999999999997E-2</v>
          </cell>
          <cell r="H49">
            <v>124.94999999999999</v>
          </cell>
        </row>
        <row r="50">
          <cell r="C50" t="str">
            <v>Drain 3.1</v>
          </cell>
          <cell r="D50">
            <v>1</v>
          </cell>
          <cell r="E50">
            <v>375</v>
          </cell>
          <cell r="F50">
            <v>1.2000000000000002</v>
          </cell>
          <cell r="G50">
            <v>7.4999999999999997E-2</v>
          </cell>
          <cell r="H50">
            <v>33.75</v>
          </cell>
        </row>
        <row r="51">
          <cell r="C51" t="str">
            <v>Drain 3.2</v>
          </cell>
          <cell r="D51">
            <v>1</v>
          </cell>
          <cell r="E51">
            <v>825</v>
          </cell>
          <cell r="F51">
            <v>1.3</v>
          </cell>
          <cell r="G51">
            <v>7.4999999999999997E-2</v>
          </cell>
          <cell r="H51">
            <v>80.4375</v>
          </cell>
        </row>
        <row r="52">
          <cell r="C52" t="str">
            <v>Drain 3.A</v>
          </cell>
          <cell r="D52">
            <v>1</v>
          </cell>
          <cell r="E52">
            <v>225</v>
          </cell>
          <cell r="F52">
            <v>1.2000000000000002</v>
          </cell>
          <cell r="G52">
            <v>7.4999999999999997E-2</v>
          </cell>
          <cell r="H52">
            <v>20.250000000000004</v>
          </cell>
        </row>
        <row r="53">
          <cell r="C53" t="str">
            <v>Drain 3.B</v>
          </cell>
          <cell r="D53">
            <v>1</v>
          </cell>
          <cell r="E53">
            <v>240</v>
          </cell>
          <cell r="F53">
            <v>1.04</v>
          </cell>
          <cell r="G53">
            <v>0.06</v>
          </cell>
          <cell r="H53">
            <v>14.976000000000001</v>
          </cell>
        </row>
        <row r="54">
          <cell r="B54" t="str">
            <v>14.2.c</v>
          </cell>
          <cell r="C54" t="str">
            <v>Cement Pointing in rubble masonry work in  1:3 mortar</v>
          </cell>
          <cell r="I54">
            <v>4059.4999999999072</v>
          </cell>
          <cell r="J54" t="str">
            <v>sqm</v>
          </cell>
          <cell r="K54">
            <v>56.421091656153123</v>
          </cell>
          <cell r="L54">
            <v>229041.42157814838</v>
          </cell>
        </row>
        <row r="55">
          <cell r="C55" t="str">
            <v>Drain-1</v>
          </cell>
          <cell r="D55">
            <v>2</v>
          </cell>
          <cell r="E55">
            <v>277</v>
          </cell>
          <cell r="G55">
            <v>0.35</v>
          </cell>
          <cell r="H55">
            <v>193.89999999999998</v>
          </cell>
        </row>
        <row r="56">
          <cell r="C56" t="str">
            <v>Drain 2.1</v>
          </cell>
          <cell r="D56">
            <v>2</v>
          </cell>
          <cell r="E56">
            <v>175</v>
          </cell>
          <cell r="G56">
            <v>0.6</v>
          </cell>
          <cell r="H56">
            <v>210</v>
          </cell>
        </row>
        <row r="57">
          <cell r="C57" t="str">
            <v>Drain 2.2</v>
          </cell>
          <cell r="D57">
            <v>2</v>
          </cell>
          <cell r="E57">
            <v>1190</v>
          </cell>
          <cell r="G57">
            <v>0.70000000000002272</v>
          </cell>
          <cell r="H57">
            <v>1666.0000000000541</v>
          </cell>
        </row>
        <row r="58">
          <cell r="C58" t="str">
            <v>Drain 3.1</v>
          </cell>
          <cell r="D58">
            <v>2</v>
          </cell>
          <cell r="E58">
            <v>375</v>
          </cell>
          <cell r="G58">
            <v>0.6499999999999545</v>
          </cell>
          <cell r="H58">
            <v>487.49999999996589</v>
          </cell>
        </row>
        <row r="59">
          <cell r="C59" t="str">
            <v>Drain 3.2</v>
          </cell>
          <cell r="D59">
            <v>2</v>
          </cell>
          <cell r="E59">
            <v>825</v>
          </cell>
          <cell r="G59">
            <v>0.6499999999999545</v>
          </cell>
          <cell r="H59">
            <v>1072.499999999925</v>
          </cell>
        </row>
        <row r="60">
          <cell r="C60" t="str">
            <v>Drain 3.A</v>
          </cell>
          <cell r="D60">
            <v>2</v>
          </cell>
          <cell r="E60">
            <v>225</v>
          </cell>
          <cell r="G60">
            <v>0.3999999999999545</v>
          </cell>
          <cell r="H60">
            <v>179.99999999997954</v>
          </cell>
        </row>
        <row r="61">
          <cell r="C61" t="str">
            <v>Drain 3.B</v>
          </cell>
          <cell r="D61">
            <v>2</v>
          </cell>
          <cell r="E61">
            <v>240</v>
          </cell>
          <cell r="G61">
            <v>0.51999999999996371</v>
          </cell>
          <cell r="H61">
            <v>249.59999999998257</v>
          </cell>
        </row>
        <row r="62">
          <cell r="B62" t="str">
            <v>6.1.b</v>
          </cell>
          <cell r="C62" t="str">
            <v>Rubble masonry works in 1:4 cement mortar</v>
          </cell>
          <cell r="I62">
            <v>1202.8739999999732</v>
          </cell>
          <cell r="J62" t="str">
            <v>cum</v>
          </cell>
          <cell r="K62">
            <v>3062.1631243026563</v>
          </cell>
          <cell r="L62">
            <v>3683396.4059823514</v>
          </cell>
        </row>
        <row r="63">
          <cell r="C63" t="str">
            <v>Drain-1</v>
          </cell>
          <cell r="D63">
            <v>2</v>
          </cell>
          <cell r="E63">
            <v>277</v>
          </cell>
          <cell r="F63">
            <v>0.3</v>
          </cell>
          <cell r="G63">
            <v>0.35</v>
          </cell>
          <cell r="H63">
            <v>58.169999999999995</v>
          </cell>
        </row>
        <row r="64">
          <cell r="C64" t="str">
            <v>Drain 2.1</v>
          </cell>
          <cell r="D64">
            <v>2</v>
          </cell>
          <cell r="E64">
            <v>175</v>
          </cell>
          <cell r="F64">
            <v>0.3</v>
          </cell>
          <cell r="G64">
            <v>0.6</v>
          </cell>
          <cell r="H64">
            <v>63</v>
          </cell>
        </row>
        <row r="65">
          <cell r="C65" t="str">
            <v>Drain 2.2</v>
          </cell>
          <cell r="D65">
            <v>2</v>
          </cell>
          <cell r="E65">
            <v>1190</v>
          </cell>
          <cell r="F65">
            <v>0.3</v>
          </cell>
          <cell r="G65">
            <v>0.70000000000002272</v>
          </cell>
          <cell r="H65">
            <v>499.80000000001621</v>
          </cell>
        </row>
        <row r="66">
          <cell r="C66" t="str">
            <v>Drain 3.1</v>
          </cell>
          <cell r="D66">
            <v>2</v>
          </cell>
          <cell r="E66">
            <v>375</v>
          </cell>
          <cell r="F66">
            <v>0.3</v>
          </cell>
          <cell r="G66">
            <v>0.6499999999999545</v>
          </cell>
          <cell r="H66">
            <v>146.24999999998977</v>
          </cell>
        </row>
        <row r="67">
          <cell r="C67" t="str">
            <v>Drain 3.2</v>
          </cell>
          <cell r="D67">
            <v>2</v>
          </cell>
          <cell r="E67">
            <v>825</v>
          </cell>
          <cell r="F67">
            <v>0.3</v>
          </cell>
          <cell r="G67">
            <v>0.6499999999999545</v>
          </cell>
          <cell r="H67">
            <v>321.74999999997749</v>
          </cell>
        </row>
        <row r="68">
          <cell r="C68" t="str">
            <v>Drain 3.A</v>
          </cell>
          <cell r="D68">
            <v>2</v>
          </cell>
          <cell r="E68">
            <v>225</v>
          </cell>
          <cell r="F68">
            <v>0.3</v>
          </cell>
          <cell r="G68">
            <v>0.3999999999999545</v>
          </cell>
          <cell r="H68">
            <v>53.999999999993861</v>
          </cell>
        </row>
        <row r="69">
          <cell r="C69" t="str">
            <v>Drain 3.B</v>
          </cell>
          <cell r="D69">
            <v>2</v>
          </cell>
          <cell r="E69">
            <v>240</v>
          </cell>
          <cell r="F69">
            <v>0.24</v>
          </cell>
          <cell r="G69">
            <v>0.51999999999996371</v>
          </cell>
          <cell r="H69">
            <v>59.903999999995811</v>
          </cell>
        </row>
        <row r="70">
          <cell r="B70" t="str">
            <v>7.4.a</v>
          </cell>
          <cell r="C70" t="str">
            <v xml:space="preserve">P.C.C. for R.C.C. for super structures in M15 </v>
          </cell>
          <cell r="I70">
            <v>536.09400000000005</v>
          </cell>
          <cell r="J70" t="str">
            <v>cum</v>
          </cell>
          <cell r="K70">
            <v>5239.6617087703125</v>
          </cell>
          <cell r="L70">
            <v>2808951.2041015122</v>
          </cell>
        </row>
        <row r="71">
          <cell r="C71" t="str">
            <v>Cover Slab</v>
          </cell>
        </row>
        <row r="72">
          <cell r="C72" t="str">
            <v>Drain-1</v>
          </cell>
          <cell r="D72">
            <v>1</v>
          </cell>
          <cell r="E72">
            <v>277</v>
          </cell>
          <cell r="F72">
            <v>1</v>
          </cell>
          <cell r="G72">
            <v>0.15</v>
          </cell>
          <cell r="H72">
            <v>41.55</v>
          </cell>
        </row>
        <row r="73">
          <cell r="C73" t="str">
            <v>Drain 2.1</v>
          </cell>
          <cell r="D73">
            <v>1</v>
          </cell>
          <cell r="E73">
            <v>175</v>
          </cell>
          <cell r="F73">
            <v>1.1000000000000001</v>
          </cell>
          <cell r="G73">
            <v>0.15</v>
          </cell>
          <cell r="H73">
            <v>28.875000000000004</v>
          </cell>
        </row>
        <row r="74">
          <cell r="C74" t="str">
            <v>Drain 2.2</v>
          </cell>
          <cell r="D74">
            <v>1</v>
          </cell>
          <cell r="E74">
            <v>1190</v>
          </cell>
          <cell r="F74">
            <v>1.2</v>
          </cell>
          <cell r="G74">
            <v>0.15</v>
          </cell>
          <cell r="H74">
            <v>214.2</v>
          </cell>
        </row>
        <row r="75">
          <cell r="C75" t="str">
            <v>Drain 3.1</v>
          </cell>
          <cell r="D75">
            <v>1</v>
          </cell>
          <cell r="E75">
            <v>375</v>
          </cell>
          <cell r="F75">
            <v>1</v>
          </cell>
          <cell r="G75">
            <v>0.15</v>
          </cell>
          <cell r="H75">
            <v>56.25</v>
          </cell>
        </row>
        <row r="76">
          <cell r="C76" t="str">
            <v>Drain 3.2</v>
          </cell>
          <cell r="D76">
            <v>1</v>
          </cell>
          <cell r="E76">
            <v>825</v>
          </cell>
          <cell r="F76">
            <v>1.1000000000000001</v>
          </cell>
          <cell r="G76">
            <v>0.15</v>
          </cell>
          <cell r="H76">
            <v>136.125</v>
          </cell>
        </row>
        <row r="77">
          <cell r="C77" t="str">
            <v>Drain 3.A</v>
          </cell>
          <cell r="D77">
            <v>1</v>
          </cell>
          <cell r="E77">
            <v>225</v>
          </cell>
          <cell r="F77">
            <v>1</v>
          </cell>
          <cell r="G77">
            <v>0.15</v>
          </cell>
          <cell r="H77">
            <v>33.75</v>
          </cell>
        </row>
        <row r="78">
          <cell r="C78" t="str">
            <v>Drain 3.B</v>
          </cell>
          <cell r="D78">
            <v>1</v>
          </cell>
          <cell r="E78">
            <v>240</v>
          </cell>
          <cell r="F78">
            <v>0.88</v>
          </cell>
          <cell r="G78">
            <v>0.12</v>
          </cell>
          <cell r="H78">
            <v>25.343999999999998</v>
          </cell>
        </row>
        <row r="79">
          <cell r="B79" t="str">
            <v>8.2.a</v>
          </cell>
          <cell r="C79" t="str">
            <v>Formwork for flooring and slab including materials</v>
          </cell>
          <cell r="I79">
            <v>1660.8</v>
          </cell>
          <cell r="J79" t="str">
            <v>sqm</v>
          </cell>
          <cell r="K79">
            <v>241.29415</v>
          </cell>
          <cell r="L79">
            <v>400741.32432000001</v>
          </cell>
        </row>
        <row r="80">
          <cell r="C80" t="str">
            <v>Cover Slab</v>
          </cell>
        </row>
        <row r="81">
          <cell r="C81" t="str">
            <v>Drain-1</v>
          </cell>
          <cell r="D81">
            <v>1</v>
          </cell>
          <cell r="E81">
            <v>277</v>
          </cell>
          <cell r="F81">
            <v>0.4</v>
          </cell>
          <cell r="H81">
            <v>110.80000000000001</v>
          </cell>
        </row>
        <row r="82">
          <cell r="C82" t="str">
            <v>Drain 2.1</v>
          </cell>
          <cell r="D82">
            <v>1</v>
          </cell>
          <cell r="E82">
            <v>175</v>
          </cell>
          <cell r="F82">
            <v>0.5</v>
          </cell>
          <cell r="H82">
            <v>87.5</v>
          </cell>
        </row>
        <row r="83">
          <cell r="C83" t="str">
            <v>Drain 2.2</v>
          </cell>
          <cell r="D83">
            <v>1</v>
          </cell>
          <cell r="E83">
            <v>1190</v>
          </cell>
          <cell r="F83">
            <v>0.6</v>
          </cell>
          <cell r="H83">
            <v>714</v>
          </cell>
        </row>
        <row r="84">
          <cell r="C84" t="str">
            <v>Drain 3.1</v>
          </cell>
          <cell r="D84">
            <v>1</v>
          </cell>
          <cell r="E84">
            <v>375</v>
          </cell>
          <cell r="F84">
            <v>0.4</v>
          </cell>
          <cell r="H84">
            <v>150</v>
          </cell>
        </row>
        <row r="85">
          <cell r="C85" t="str">
            <v>Drain 3.2</v>
          </cell>
          <cell r="D85">
            <v>1</v>
          </cell>
          <cell r="E85">
            <v>825</v>
          </cell>
          <cell r="F85">
            <v>0.5</v>
          </cell>
          <cell r="H85">
            <v>412.5</v>
          </cell>
        </row>
        <row r="86">
          <cell r="C86" t="str">
            <v>Drain 3.A</v>
          </cell>
          <cell r="D86">
            <v>1</v>
          </cell>
          <cell r="E86">
            <v>225</v>
          </cell>
          <cell r="F86">
            <v>0.4</v>
          </cell>
          <cell r="H86">
            <v>90</v>
          </cell>
        </row>
        <row r="87">
          <cell r="C87" t="str">
            <v>Drain 3.B</v>
          </cell>
          <cell r="D87">
            <v>1</v>
          </cell>
          <cell r="E87">
            <v>240</v>
          </cell>
          <cell r="F87">
            <v>0.4</v>
          </cell>
          <cell r="H87">
            <v>96</v>
          </cell>
        </row>
        <row r="88">
          <cell r="B88" t="str">
            <v>7.5</v>
          </cell>
          <cell r="C88" t="str">
            <v>Reinforcement work for R.C.C. work</v>
          </cell>
          <cell r="I88">
            <v>40.207050000000002</v>
          </cell>
          <cell r="J88" t="str">
            <v>mt</v>
          </cell>
          <cell r="K88">
            <v>39248.537514867188</v>
          </cell>
          <cell r="L88">
            <v>1578067.9102871409</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row r="4">
          <cell r="B4" t="str">
            <v>1.4</v>
          </cell>
          <cell r="C4" t="str">
            <v>Site Clearance in thin vegetation area</v>
          </cell>
          <cell r="D4">
            <v>1</v>
          </cell>
          <cell r="E4">
            <v>15</v>
          </cell>
          <cell r="F4">
            <v>20</v>
          </cell>
          <cell r="H4">
            <v>450</v>
          </cell>
          <cell r="I4">
            <v>450</v>
          </cell>
          <cell r="J4" t="str">
            <v>sqm</v>
          </cell>
          <cell r="K4">
            <v>2.76</v>
          </cell>
          <cell r="L4">
            <v>1242</v>
          </cell>
        </row>
        <row r="5">
          <cell r="B5">
            <v>2.14</v>
          </cell>
          <cell r="C5" t="str">
            <v>E/W Excavation for foundation, drain, pipelines etc. in BM Soil</v>
          </cell>
          <cell r="I5">
            <v>143.86500000000001</v>
          </cell>
          <cell r="J5" t="str">
            <v>cum</v>
          </cell>
          <cell r="K5">
            <v>150.66839999999999</v>
          </cell>
          <cell r="L5">
            <v>21675.909366</v>
          </cell>
        </row>
        <row r="6">
          <cell r="C6" t="str">
            <v>Weir+ U/S and D/S floor</v>
          </cell>
          <cell r="D6">
            <v>1</v>
          </cell>
          <cell r="E6">
            <v>10.25</v>
          </cell>
          <cell r="F6">
            <v>13.5</v>
          </cell>
          <cell r="G6">
            <v>0.5</v>
          </cell>
          <cell r="H6">
            <v>69.1875</v>
          </cell>
        </row>
        <row r="7">
          <cell r="C7" t="str">
            <v>U/S Gabion Apron-1</v>
          </cell>
          <cell r="D7">
            <v>1</v>
          </cell>
          <cell r="E7">
            <v>13.5</v>
          </cell>
          <cell r="F7">
            <v>1</v>
          </cell>
          <cell r="G7">
            <v>0.5</v>
          </cell>
          <cell r="H7">
            <v>6.75</v>
          </cell>
        </row>
        <row r="8">
          <cell r="C8" t="str">
            <v>U/S Gabion Apron-2</v>
          </cell>
          <cell r="D8">
            <v>1</v>
          </cell>
          <cell r="E8">
            <v>13.5</v>
          </cell>
          <cell r="F8">
            <v>1</v>
          </cell>
          <cell r="G8">
            <v>1</v>
          </cell>
          <cell r="H8">
            <v>13.5</v>
          </cell>
        </row>
        <row r="9">
          <cell r="C9" t="str">
            <v>U/S &amp; D/S Cufoff</v>
          </cell>
          <cell r="D9">
            <v>2</v>
          </cell>
          <cell r="E9">
            <v>13.5</v>
          </cell>
          <cell r="F9">
            <v>1</v>
          </cell>
          <cell r="G9">
            <v>0.3</v>
          </cell>
          <cell r="H9">
            <v>8.1</v>
          </cell>
        </row>
        <row r="10">
          <cell r="C10" t="str">
            <v>D/S Gabion Apron-1</v>
          </cell>
          <cell r="D10">
            <v>1</v>
          </cell>
          <cell r="E10">
            <v>18</v>
          </cell>
          <cell r="F10">
            <v>1</v>
          </cell>
          <cell r="G10">
            <v>1</v>
          </cell>
          <cell r="H10">
            <v>18</v>
          </cell>
        </row>
        <row r="11">
          <cell r="C11" t="str">
            <v>D/S Gabion Apron-2</v>
          </cell>
          <cell r="D11">
            <v>1</v>
          </cell>
          <cell r="E11">
            <v>18</v>
          </cell>
          <cell r="F11">
            <v>1</v>
          </cell>
          <cell r="G11">
            <v>0.5</v>
          </cell>
          <cell r="H11">
            <v>9</v>
          </cell>
        </row>
        <row r="12">
          <cell r="C12" t="str">
            <v>Left bank Gabion protection</v>
          </cell>
          <cell r="D12">
            <v>2</v>
          </cell>
          <cell r="E12">
            <v>36</v>
          </cell>
          <cell r="F12">
            <v>1</v>
          </cell>
          <cell r="G12">
            <v>0.5</v>
          </cell>
          <cell r="H12">
            <v>36</v>
          </cell>
        </row>
        <row r="13">
          <cell r="C13" t="str">
            <v>Side Intake Chamber</v>
          </cell>
          <cell r="D13">
            <v>1</v>
          </cell>
          <cell r="E13">
            <v>9</v>
          </cell>
          <cell r="F13">
            <v>2.1</v>
          </cell>
          <cell r="G13">
            <v>1.35</v>
          </cell>
          <cell r="H13">
            <v>25.515000000000004</v>
          </cell>
        </row>
        <row r="14">
          <cell r="C14" t="str">
            <v>Right bank Gabion protection U/S</v>
          </cell>
          <cell r="D14">
            <v>2</v>
          </cell>
          <cell r="E14">
            <v>12</v>
          </cell>
          <cell r="F14">
            <v>1</v>
          </cell>
          <cell r="G14">
            <v>1</v>
          </cell>
          <cell r="H14">
            <v>24</v>
          </cell>
        </row>
        <row r="15">
          <cell r="C15" t="str">
            <v>Right bank Gabion protection D/S</v>
          </cell>
          <cell r="D15">
            <v>1</v>
          </cell>
          <cell r="E15">
            <v>6</v>
          </cell>
          <cell r="F15">
            <v>1</v>
          </cell>
          <cell r="G15">
            <v>0.5</v>
          </cell>
          <cell r="H15">
            <v>3</v>
          </cell>
        </row>
        <row r="17">
          <cell r="B17">
            <v>11.16</v>
          </cell>
          <cell r="C17" t="str">
            <v xml:space="preserve">Stone soling with sand </v>
          </cell>
          <cell r="I17">
            <v>0</v>
          </cell>
          <cell r="J17" t="str">
            <v>cum</v>
          </cell>
          <cell r="K17">
            <v>1371.1740676875002</v>
          </cell>
          <cell r="L17">
            <v>0</v>
          </cell>
        </row>
        <row r="18">
          <cell r="H18">
            <v>0</v>
          </cell>
        </row>
        <row r="19">
          <cell r="H19">
            <v>0</v>
          </cell>
        </row>
        <row r="20">
          <cell r="H20">
            <v>0</v>
          </cell>
        </row>
        <row r="21">
          <cell r="B21" t="str">
            <v>7.2.c</v>
          </cell>
          <cell r="C21" t="str">
            <v xml:space="preserve">P.C.C. for  foundation &amp; walls in M10 </v>
          </cell>
          <cell r="I21">
            <v>15.727500000000001</v>
          </cell>
          <cell r="J21" t="str">
            <v>cum</v>
          </cell>
          <cell r="K21">
            <v>4334.2110718062495</v>
          </cell>
          <cell r="L21">
            <v>68166.304631832798</v>
          </cell>
        </row>
        <row r="22">
          <cell r="C22" t="str">
            <v>Weir+ U/S and D/S floor</v>
          </cell>
          <cell r="D22">
            <v>1</v>
          </cell>
          <cell r="E22">
            <v>10.25</v>
          </cell>
          <cell r="F22">
            <v>13.5</v>
          </cell>
          <cell r="G22">
            <v>0.1</v>
          </cell>
          <cell r="H22">
            <v>13.8375</v>
          </cell>
        </row>
        <row r="23">
          <cell r="C23" t="str">
            <v>Side Intake Chamber</v>
          </cell>
          <cell r="D23">
            <v>1</v>
          </cell>
          <cell r="E23">
            <v>9</v>
          </cell>
          <cell r="F23">
            <v>2.1</v>
          </cell>
          <cell r="G23">
            <v>0.1</v>
          </cell>
          <cell r="H23">
            <v>1.8900000000000003</v>
          </cell>
        </row>
        <row r="24">
          <cell r="B24" t="str">
            <v>7.4.c</v>
          </cell>
          <cell r="C24" t="str">
            <v xml:space="preserve">P.C.C. for R.C.C. for super structures in M25 </v>
          </cell>
          <cell r="I24">
            <v>21.507750000000001</v>
          </cell>
          <cell r="J24" t="str">
            <v>cum</v>
          </cell>
          <cell r="K24">
            <v>7432.4170875750006</v>
          </cell>
          <cell r="L24">
            <v>159854.56861529124</v>
          </cell>
        </row>
        <row r="25">
          <cell r="C25" t="str">
            <v>Base of Side Intake Chamber</v>
          </cell>
          <cell r="D25">
            <v>1</v>
          </cell>
          <cell r="E25">
            <v>9</v>
          </cell>
          <cell r="F25">
            <v>2.1</v>
          </cell>
          <cell r="G25">
            <v>0.3</v>
          </cell>
          <cell r="H25">
            <v>5.6700000000000008</v>
          </cell>
        </row>
        <row r="26">
          <cell r="C26" t="str">
            <v>Side Walls(Long) of Intake Chamber</v>
          </cell>
          <cell r="D26">
            <v>2</v>
          </cell>
          <cell r="E26">
            <v>8.4</v>
          </cell>
          <cell r="F26">
            <v>2.4849999999999999</v>
          </cell>
          <cell r="G26">
            <v>0.3</v>
          </cell>
          <cell r="H26">
            <v>12.524399999999998</v>
          </cell>
        </row>
        <row r="27">
          <cell r="C27" t="str">
            <v>Side Wall-1(Short) of Intake Chamber</v>
          </cell>
          <cell r="D27">
            <v>1</v>
          </cell>
          <cell r="E27">
            <v>2.1</v>
          </cell>
          <cell r="F27">
            <v>0.3</v>
          </cell>
          <cell r="G27">
            <v>2.4</v>
          </cell>
          <cell r="H27">
            <v>1.512</v>
          </cell>
        </row>
        <row r="28">
          <cell r="C28" t="str">
            <v>Side Wall-2(Short) of Intake Chamber</v>
          </cell>
          <cell r="D28">
            <v>1</v>
          </cell>
          <cell r="E28">
            <v>2.1</v>
          </cell>
          <cell r="F28">
            <v>0.3</v>
          </cell>
          <cell r="G28">
            <v>2.57</v>
          </cell>
          <cell r="H28">
            <v>1.6191</v>
          </cell>
        </row>
        <row r="29">
          <cell r="C29" t="str">
            <v>Weir in the Intake Chamber</v>
          </cell>
          <cell r="D29">
            <v>1</v>
          </cell>
          <cell r="E29">
            <v>1.5</v>
          </cell>
          <cell r="F29">
            <v>2.0699999999999998</v>
          </cell>
          <cell r="G29">
            <v>0.25</v>
          </cell>
          <cell r="H29">
            <v>0.77624999999999988</v>
          </cell>
        </row>
        <row r="30">
          <cell r="C30" t="str">
            <v>Deduction for openings</v>
          </cell>
          <cell r="H30">
            <v>0</v>
          </cell>
        </row>
        <row r="31">
          <cell r="C31" t="str">
            <v>Trash rack</v>
          </cell>
          <cell r="D31">
            <v>1</v>
          </cell>
          <cell r="E31">
            <v>3</v>
          </cell>
          <cell r="F31">
            <v>0.6</v>
          </cell>
          <cell r="G31">
            <v>0.3</v>
          </cell>
          <cell r="H31">
            <v>-0.53999999999999992</v>
          </cell>
        </row>
        <row r="32">
          <cell r="C32" t="str">
            <v>Gate for flushing</v>
          </cell>
          <cell r="D32">
            <v>1</v>
          </cell>
          <cell r="E32">
            <v>0.6</v>
          </cell>
          <cell r="F32">
            <v>0.3</v>
          </cell>
          <cell r="G32">
            <v>0.3</v>
          </cell>
          <cell r="H32">
            <v>-5.3999999999999999E-2</v>
          </cell>
        </row>
        <row r="33">
          <cell r="B33" t="str">
            <v>7.4.b</v>
          </cell>
          <cell r="C33" t="str">
            <v xml:space="preserve">P.C.C. for R.C.C. for super structures in M20 </v>
          </cell>
          <cell r="I33">
            <v>125.38124999999999</v>
          </cell>
          <cell r="J33" t="str">
            <v>cum</v>
          </cell>
          <cell r="K33">
            <v>6154.8131365578129</v>
          </cell>
          <cell r="L33">
            <v>771698.1645780392</v>
          </cell>
        </row>
        <row r="34">
          <cell r="C34" t="str">
            <v>Floor(U/S+Weir+D/S)</v>
          </cell>
          <cell r="D34">
            <v>1</v>
          </cell>
          <cell r="E34">
            <v>10.25</v>
          </cell>
          <cell r="F34">
            <v>13.5</v>
          </cell>
          <cell r="G34">
            <v>0.5</v>
          </cell>
          <cell r="H34">
            <v>69.1875</v>
          </cell>
        </row>
        <row r="35">
          <cell r="C35" t="str">
            <v>Weir</v>
          </cell>
          <cell r="D35">
            <v>1</v>
          </cell>
          <cell r="E35">
            <v>13.5</v>
          </cell>
          <cell r="F35">
            <v>2.375</v>
          </cell>
          <cell r="G35">
            <v>1.5</v>
          </cell>
          <cell r="H35">
            <v>48.09375</v>
          </cell>
        </row>
        <row r="36">
          <cell r="C36" t="str">
            <v>Deduction for openings</v>
          </cell>
          <cell r="H36">
            <v>0</v>
          </cell>
        </row>
        <row r="37">
          <cell r="C37" t="str">
            <v>U/S &amp; D/S Cutoff</v>
          </cell>
          <cell r="D37">
            <v>2</v>
          </cell>
          <cell r="E37">
            <v>13.5</v>
          </cell>
          <cell r="F37">
            <v>1</v>
          </cell>
          <cell r="G37">
            <v>0.3</v>
          </cell>
          <cell r="H37">
            <v>8.1</v>
          </cell>
        </row>
        <row r="38">
          <cell r="B38" t="str">
            <v>7.5</v>
          </cell>
          <cell r="C38" t="str">
            <v>Reinforcement work for R.C.C. work</v>
          </cell>
          <cell r="D38" t="str">
            <v>@100kg/cum</v>
          </cell>
          <cell r="H38">
            <v>14.688900000000002</v>
          </cell>
          <cell r="I38">
            <v>14.688900000000002</v>
          </cell>
          <cell r="J38" t="str">
            <v>mt</v>
          </cell>
          <cell r="K38">
            <v>39248.537514867188</v>
          </cell>
          <cell r="L38">
            <v>576517.84270213277</v>
          </cell>
        </row>
        <row r="39">
          <cell r="B39" t="str">
            <v>8.2.a</v>
          </cell>
          <cell r="C39" t="str">
            <v>Formwork for flooring and slab including materials</v>
          </cell>
          <cell r="I39">
            <v>204.73399999999998</v>
          </cell>
          <cell r="J39" t="str">
            <v>sqm</v>
          </cell>
          <cell r="K39">
            <v>241.29415</v>
          </cell>
          <cell r="L39">
            <v>49401.116506099999</v>
          </cell>
        </row>
        <row r="40">
          <cell r="C40" t="str">
            <v>Longer side floor(U/S+Weir+D/S)</v>
          </cell>
          <cell r="D40">
            <v>2</v>
          </cell>
          <cell r="E40">
            <v>10.25</v>
          </cell>
          <cell r="F40">
            <v>0.5</v>
          </cell>
          <cell r="H40">
            <v>10.25</v>
          </cell>
        </row>
        <row r="41">
          <cell r="C41" t="str">
            <v>Shorter side floor</v>
          </cell>
          <cell r="D41">
            <v>2</v>
          </cell>
          <cell r="E41">
            <v>13.5</v>
          </cell>
          <cell r="F41">
            <v>0.5</v>
          </cell>
          <cell r="H41">
            <v>13.5</v>
          </cell>
        </row>
        <row r="42">
          <cell r="C42" t="str">
            <v>Weir U/S</v>
          </cell>
          <cell r="D42">
            <v>1</v>
          </cell>
          <cell r="E42">
            <v>13.5</v>
          </cell>
          <cell r="F42">
            <v>2.12</v>
          </cell>
          <cell r="H42">
            <v>28.62</v>
          </cell>
        </row>
        <row r="43">
          <cell r="C43" t="str">
            <v>Weir D/S</v>
          </cell>
          <cell r="D43">
            <v>1</v>
          </cell>
          <cell r="E43">
            <v>13.5</v>
          </cell>
          <cell r="F43">
            <v>2.7</v>
          </cell>
          <cell r="H43">
            <v>36.450000000000003</v>
          </cell>
        </row>
        <row r="44">
          <cell r="C44" t="str">
            <v>Weir sides</v>
          </cell>
          <cell r="D44">
            <v>2</v>
          </cell>
          <cell r="E44">
            <v>2.38</v>
          </cell>
          <cell r="F44">
            <v>1.5</v>
          </cell>
          <cell r="H44">
            <v>7.14</v>
          </cell>
        </row>
        <row r="45">
          <cell r="C45" t="str">
            <v>Outer side Walls(Long) of Intake Chamber</v>
          </cell>
          <cell r="D45">
            <v>2</v>
          </cell>
          <cell r="E45">
            <v>9</v>
          </cell>
          <cell r="F45">
            <v>2.4900000000000002</v>
          </cell>
          <cell r="H45">
            <v>44.820000000000007</v>
          </cell>
        </row>
        <row r="46">
          <cell r="C46" t="str">
            <v>Inner side Walls(Long) of Intake Chamber</v>
          </cell>
          <cell r="D46">
            <v>2</v>
          </cell>
          <cell r="E46">
            <v>8.4</v>
          </cell>
          <cell r="F46">
            <v>2.4900000000000002</v>
          </cell>
          <cell r="H46">
            <v>41.832000000000008</v>
          </cell>
        </row>
        <row r="47">
          <cell r="C47" t="str">
            <v>Inner Side Wall-1(Short) of Intake Chamber</v>
          </cell>
          <cell r="D47">
            <v>1</v>
          </cell>
          <cell r="E47">
            <v>2.1</v>
          </cell>
          <cell r="F47">
            <v>2.4</v>
          </cell>
          <cell r="H47">
            <v>5.04</v>
          </cell>
        </row>
        <row r="48">
          <cell r="C48" t="str">
            <v>Outer Side Wall-1(Short) of Intake Chamber</v>
          </cell>
          <cell r="D48">
            <v>1</v>
          </cell>
          <cell r="E48">
            <v>1.5</v>
          </cell>
          <cell r="F48">
            <v>2.4</v>
          </cell>
          <cell r="H48">
            <v>3.5999999999999996</v>
          </cell>
        </row>
        <row r="49">
          <cell r="C49" t="str">
            <v>Inner Side Wall-2(Short) of Intake Chamber</v>
          </cell>
          <cell r="D49">
            <v>1</v>
          </cell>
          <cell r="E49">
            <v>2.1</v>
          </cell>
          <cell r="F49">
            <v>2.57</v>
          </cell>
          <cell r="H49">
            <v>5.3970000000000002</v>
          </cell>
        </row>
        <row r="50">
          <cell r="C50" t="str">
            <v>Outer Side Wall-2(Short) of Intake Chamber</v>
          </cell>
          <cell r="D50">
            <v>1</v>
          </cell>
          <cell r="E50">
            <v>1.5</v>
          </cell>
          <cell r="F50">
            <v>2.57</v>
          </cell>
          <cell r="H50">
            <v>3.8549999999999995</v>
          </cell>
        </row>
        <row r="51">
          <cell r="C51" t="str">
            <v>Weir</v>
          </cell>
          <cell r="D51">
            <v>2</v>
          </cell>
          <cell r="E51">
            <v>1.5</v>
          </cell>
          <cell r="F51">
            <v>2.0699999999999998</v>
          </cell>
          <cell r="H51">
            <v>6.2099999999999991</v>
          </cell>
        </row>
        <row r="52">
          <cell r="C52" t="str">
            <v>Deduction for openings</v>
          </cell>
          <cell r="H52">
            <v>0</v>
          </cell>
        </row>
        <row r="53">
          <cell r="C53" t="str">
            <v>Trash rack</v>
          </cell>
          <cell r="D53">
            <v>1</v>
          </cell>
          <cell r="E53">
            <v>3</v>
          </cell>
          <cell r="F53">
            <v>0.6</v>
          </cell>
          <cell r="H53">
            <v>-1.7999999999999998</v>
          </cell>
        </row>
        <row r="54">
          <cell r="C54" t="str">
            <v>Gate for flushing</v>
          </cell>
          <cell r="D54">
            <v>1</v>
          </cell>
          <cell r="E54">
            <v>0.6</v>
          </cell>
          <cell r="F54">
            <v>0.3</v>
          </cell>
          <cell r="H54">
            <v>-0.18</v>
          </cell>
        </row>
        <row r="55">
          <cell r="B55" t="str">
            <v>16.2.b</v>
          </cell>
          <cell r="C55" t="str">
            <v>3mx1mx1m size Gabion box fabrication, 10 and 7 SWG ( 80x100 hex)</v>
          </cell>
          <cell r="H55">
            <v>133.5</v>
          </cell>
          <cell r="I55">
            <v>133.5</v>
          </cell>
          <cell r="J55" t="str">
            <v>cum</v>
          </cell>
          <cell r="K55">
            <v>854.7643333333333</v>
          </cell>
          <cell r="L55">
            <v>114111.0385</v>
          </cell>
        </row>
        <row r="56">
          <cell r="C56" t="str">
            <v>U/S Gabion Apron-2</v>
          </cell>
          <cell r="D56">
            <v>1</v>
          </cell>
          <cell r="E56">
            <v>13.5</v>
          </cell>
          <cell r="F56">
            <v>1</v>
          </cell>
          <cell r="G56">
            <v>1</v>
          </cell>
          <cell r="H56">
            <v>13.5</v>
          </cell>
        </row>
        <row r="57">
          <cell r="C57" t="str">
            <v>D/S Gabion Apron-2</v>
          </cell>
          <cell r="D57">
            <v>1</v>
          </cell>
          <cell r="E57">
            <v>18</v>
          </cell>
          <cell r="F57">
            <v>1</v>
          </cell>
          <cell r="G57">
            <v>1</v>
          </cell>
          <cell r="H57">
            <v>18</v>
          </cell>
        </row>
        <row r="58">
          <cell r="C58" t="str">
            <v>Left bank Gabion protection</v>
          </cell>
          <cell r="D58">
            <v>2</v>
          </cell>
          <cell r="E58">
            <v>36</v>
          </cell>
          <cell r="F58">
            <v>1</v>
          </cell>
          <cell r="G58">
            <v>1</v>
          </cell>
          <cell r="H58">
            <v>72</v>
          </cell>
        </row>
        <row r="59">
          <cell r="C59" t="str">
            <v>Right bank Gabion protection U/S</v>
          </cell>
          <cell r="D59">
            <v>2</v>
          </cell>
          <cell r="E59">
            <v>12</v>
          </cell>
          <cell r="F59">
            <v>1</v>
          </cell>
          <cell r="G59">
            <v>1</v>
          </cell>
          <cell r="H59">
            <v>24</v>
          </cell>
        </row>
        <row r="60">
          <cell r="C60" t="str">
            <v>Right bank Gabion protection D/S</v>
          </cell>
          <cell r="D60">
            <v>1</v>
          </cell>
          <cell r="E60">
            <v>6</v>
          </cell>
          <cell r="F60">
            <v>1</v>
          </cell>
          <cell r="G60">
            <v>1</v>
          </cell>
          <cell r="H60">
            <v>6</v>
          </cell>
        </row>
        <row r="61">
          <cell r="B61" t="str">
            <v>16.2.d</v>
          </cell>
          <cell r="C61" t="str">
            <v>3mx1mx0.5m size Gabion box fabrication, 10 and 7 SWG ( 80x100 hex)</v>
          </cell>
          <cell r="H61">
            <v>15.75</v>
          </cell>
          <cell r="I61">
            <v>15.75</v>
          </cell>
          <cell r="J61" t="str">
            <v>cum</v>
          </cell>
          <cell r="K61">
            <v>1195.7393333333332</v>
          </cell>
          <cell r="L61">
            <v>18832.894499999999</v>
          </cell>
        </row>
        <row r="62">
          <cell r="C62" t="str">
            <v>U/S Gabion Apron-1</v>
          </cell>
          <cell r="D62">
            <v>1</v>
          </cell>
          <cell r="E62">
            <v>13.5</v>
          </cell>
          <cell r="F62">
            <v>1</v>
          </cell>
          <cell r="G62">
            <v>0.5</v>
          </cell>
          <cell r="H62">
            <v>6.75</v>
          </cell>
        </row>
        <row r="63">
          <cell r="C63" t="str">
            <v>D/S Gabion Apron-2</v>
          </cell>
          <cell r="D63">
            <v>1</v>
          </cell>
          <cell r="E63">
            <v>18</v>
          </cell>
          <cell r="F63">
            <v>1</v>
          </cell>
          <cell r="G63">
            <v>0.5</v>
          </cell>
          <cell r="H63">
            <v>9</v>
          </cell>
        </row>
        <row r="64">
          <cell r="B64">
            <v>16.11</v>
          </cell>
          <cell r="C64" t="str">
            <v>Filling of Gabion box with boulder</v>
          </cell>
          <cell r="H64">
            <v>149.25</v>
          </cell>
          <cell r="I64">
            <v>149.25</v>
          </cell>
          <cell r="J64" t="str">
            <v>cum</v>
          </cell>
          <cell r="K64">
            <v>974.35519562499996</v>
          </cell>
          <cell r="L64">
            <v>145422.51294703124</v>
          </cell>
        </row>
        <row r="65">
          <cell r="C65" t="str">
            <v>U/S Gabion Apron-2</v>
          </cell>
          <cell r="D65">
            <v>1</v>
          </cell>
          <cell r="E65">
            <v>13.5</v>
          </cell>
          <cell r="F65">
            <v>1</v>
          </cell>
          <cell r="G65">
            <v>1</v>
          </cell>
          <cell r="H65">
            <v>13.5</v>
          </cell>
        </row>
        <row r="66">
          <cell r="C66" t="str">
            <v>D/S Gabion Apron-2</v>
          </cell>
          <cell r="D66">
            <v>1</v>
          </cell>
          <cell r="E66">
            <v>18</v>
          </cell>
          <cell r="F66">
            <v>1</v>
          </cell>
          <cell r="G66">
            <v>1</v>
          </cell>
          <cell r="H66">
            <v>18</v>
          </cell>
        </row>
        <row r="67">
          <cell r="C67" t="str">
            <v>Left bank Gabion protection</v>
          </cell>
          <cell r="D67">
            <v>2</v>
          </cell>
          <cell r="E67">
            <v>36</v>
          </cell>
          <cell r="F67">
            <v>1</v>
          </cell>
          <cell r="G67">
            <v>1</v>
          </cell>
          <cell r="H67">
            <v>72</v>
          </cell>
        </row>
        <row r="68">
          <cell r="C68" t="str">
            <v>Right bank Gabion protection U/S</v>
          </cell>
          <cell r="D68">
            <v>2</v>
          </cell>
          <cell r="E68">
            <v>12</v>
          </cell>
          <cell r="F68">
            <v>1</v>
          </cell>
          <cell r="G68">
            <v>1</v>
          </cell>
          <cell r="H68">
            <v>24</v>
          </cell>
        </row>
        <row r="69">
          <cell r="C69" t="str">
            <v>Right bank Gabion protection D/S</v>
          </cell>
          <cell r="D69">
            <v>1</v>
          </cell>
          <cell r="E69">
            <v>6</v>
          </cell>
          <cell r="F69">
            <v>1</v>
          </cell>
          <cell r="G69">
            <v>1</v>
          </cell>
          <cell r="H69">
            <v>6</v>
          </cell>
        </row>
        <row r="70">
          <cell r="C70" t="str">
            <v>U/S Gabion Apron-1</v>
          </cell>
          <cell r="D70">
            <v>1</v>
          </cell>
          <cell r="E70">
            <v>13.5</v>
          </cell>
          <cell r="F70">
            <v>1</v>
          </cell>
          <cell r="G70">
            <v>0.5</v>
          </cell>
          <cell r="H70">
            <v>6.75</v>
          </cell>
        </row>
        <row r="71">
          <cell r="C71" t="str">
            <v>D/S Gabion Apron-2</v>
          </cell>
          <cell r="D71">
            <v>1</v>
          </cell>
          <cell r="E71">
            <v>18</v>
          </cell>
          <cell r="F71">
            <v>1</v>
          </cell>
          <cell r="G71">
            <v>0.5</v>
          </cell>
          <cell r="H71">
            <v>9</v>
          </cell>
        </row>
        <row r="72">
          <cell r="B72" t="str">
            <v>M-101</v>
          </cell>
          <cell r="C72" t="str">
            <v>MS Gate for Flushing</v>
          </cell>
          <cell r="I72">
            <v>1</v>
          </cell>
          <cell r="J72" t="str">
            <v>Job</v>
          </cell>
          <cell r="K72">
            <v>100000</v>
          </cell>
          <cell r="L72">
            <v>100000</v>
          </cell>
        </row>
        <row r="73">
          <cell r="B73" t="str">
            <v>M-102</v>
          </cell>
          <cell r="C73" t="str">
            <v>MS Plate for Trash rack</v>
          </cell>
          <cell r="I73">
            <v>1</v>
          </cell>
          <cell r="J73" t="str">
            <v>Job</v>
          </cell>
          <cell r="K73">
            <v>15000</v>
          </cell>
          <cell r="L73">
            <v>15000</v>
          </cell>
        </row>
        <row r="74">
          <cell r="B74" t="str">
            <v>M-103</v>
          </cell>
          <cell r="C74" t="str">
            <v>Stop log structure</v>
          </cell>
          <cell r="I74">
            <v>1</v>
          </cell>
          <cell r="J74" t="str">
            <v>Job</v>
          </cell>
          <cell r="K74">
            <v>5000</v>
          </cell>
          <cell r="L74">
            <v>5000</v>
          </cell>
        </row>
        <row r="75">
          <cell r="B75" t="str">
            <v>M-104</v>
          </cell>
          <cell r="C75" t="str">
            <v>Dewatering Cost</v>
          </cell>
          <cell r="I75">
            <v>1</v>
          </cell>
          <cell r="J75" t="str">
            <v>Job</v>
          </cell>
          <cell r="K75">
            <v>100000</v>
          </cell>
          <cell r="L75">
            <v>100000</v>
          </cell>
        </row>
      </sheetData>
      <sheetData sheetId="58">
        <row r="47">
          <cell r="B47" t="str">
            <v>1.4</v>
          </cell>
          <cell r="C47" t="str">
            <v>Site Clearance in thin vegetation area</v>
          </cell>
          <cell r="I47">
            <v>1250</v>
          </cell>
          <cell r="J47" t="str">
            <v>sqm</v>
          </cell>
          <cell r="K47">
            <v>2.76</v>
          </cell>
          <cell r="L47">
            <v>3449.9999999999995</v>
          </cell>
        </row>
        <row r="48">
          <cell r="C48" t="str">
            <v>Site Clearance</v>
          </cell>
          <cell r="D48">
            <v>1</v>
          </cell>
          <cell r="E48">
            <v>10</v>
          </cell>
          <cell r="F48">
            <v>5</v>
          </cell>
          <cell r="H48">
            <v>1250</v>
          </cell>
        </row>
        <row r="49">
          <cell r="B49">
            <v>2.14</v>
          </cell>
          <cell r="C49" t="str">
            <v>E/W Excavation for foundation, drain, pipelines etc. in BM Soil</v>
          </cell>
          <cell r="I49">
            <v>90.702224999999999</v>
          </cell>
          <cell r="J49" t="str">
            <v>cum</v>
          </cell>
          <cell r="K49">
            <v>150.66839999999999</v>
          </cell>
          <cell r="L49">
            <v>13665.959117189999</v>
          </cell>
        </row>
        <row r="50">
          <cell r="C50" t="str">
            <v>Grit Chamber</v>
          </cell>
          <cell r="D50">
            <v>1</v>
          </cell>
          <cell r="E50">
            <v>7.85</v>
          </cell>
          <cell r="F50">
            <v>4.1399999999999997</v>
          </cell>
          <cell r="G50">
            <v>2.875</v>
          </cell>
          <cell r="H50">
            <v>93.434624999999997</v>
          </cell>
        </row>
        <row r="51">
          <cell r="C51" t="str">
            <v>Deduction : Sloping Portion</v>
          </cell>
          <cell r="D51">
            <v>-1</v>
          </cell>
          <cell r="E51">
            <v>0.6</v>
          </cell>
          <cell r="F51">
            <v>4.1399999999999997</v>
          </cell>
          <cell r="G51">
            <v>0.3</v>
          </cell>
          <cell r="H51">
            <v>-0.74519999999999986</v>
          </cell>
        </row>
        <row r="52">
          <cell r="D52">
            <v>-1</v>
          </cell>
          <cell r="E52">
            <v>0.8</v>
          </cell>
          <cell r="F52">
            <v>4.1399999999999997</v>
          </cell>
          <cell r="G52">
            <v>0.6</v>
          </cell>
          <cell r="H52">
            <v>-1.9871999999999996</v>
          </cell>
        </row>
        <row r="53">
          <cell r="B53">
            <v>11.16</v>
          </cell>
          <cell r="C53" t="str">
            <v xml:space="preserve">Stone soling with sand </v>
          </cell>
          <cell r="I53">
            <v>9.8749439999999975</v>
          </cell>
          <cell r="J53" t="str">
            <v>cum</v>
          </cell>
          <cell r="K53">
            <v>1371.1740676875002</v>
          </cell>
          <cell r="L53">
            <v>13540.267132666269</v>
          </cell>
        </row>
        <row r="54">
          <cell r="C54" t="str">
            <v>Base</v>
          </cell>
          <cell r="D54">
            <v>1</v>
          </cell>
          <cell r="E54">
            <v>8.5719999999999992</v>
          </cell>
          <cell r="F54">
            <v>3.84</v>
          </cell>
          <cell r="G54">
            <v>0.3</v>
          </cell>
          <cell r="H54">
            <v>9.8749439999999975</v>
          </cell>
        </row>
        <row r="55">
          <cell r="B55" t="str">
            <v>7.2.c</v>
          </cell>
          <cell r="C55" t="str">
            <v xml:space="preserve">P.C.C. for  foundation &amp; walls in M10 </v>
          </cell>
          <cell r="I55">
            <v>3.2916479999999999</v>
          </cell>
          <cell r="J55" t="str">
            <v>cum</v>
          </cell>
          <cell r="K55">
            <v>4334.2110718062495</v>
          </cell>
          <cell r="L55">
            <v>14266.697206088897</v>
          </cell>
        </row>
        <row r="56">
          <cell r="C56" t="str">
            <v>Base</v>
          </cell>
          <cell r="D56">
            <v>1</v>
          </cell>
          <cell r="E56">
            <v>8.5719999999999992</v>
          </cell>
          <cell r="F56">
            <v>3.84</v>
          </cell>
          <cell r="G56">
            <v>0.1</v>
          </cell>
          <cell r="H56">
            <v>3.2916479999999999</v>
          </cell>
        </row>
        <row r="57">
          <cell r="B57" t="str">
            <v>7.4.b</v>
          </cell>
          <cell r="C57" t="str">
            <v xml:space="preserve">P.C.C. for R.C.C. for super structures in M20 </v>
          </cell>
          <cell r="I57">
            <v>27.538793999999996</v>
          </cell>
          <cell r="J57" t="str">
            <v>cum</v>
          </cell>
          <cell r="K57">
            <v>6154.8131365578129</v>
          </cell>
          <cell r="L57">
            <v>169496.13107615945</v>
          </cell>
        </row>
        <row r="58">
          <cell r="C58" t="str">
            <v>Bed</v>
          </cell>
          <cell r="D58">
            <v>1</v>
          </cell>
          <cell r="E58">
            <v>8.5719999999999992</v>
          </cell>
          <cell r="F58">
            <v>3.84</v>
          </cell>
          <cell r="G58">
            <v>0.3</v>
          </cell>
          <cell r="H58">
            <v>9.8749439999999975</v>
          </cell>
        </row>
        <row r="59">
          <cell r="C59" t="str">
            <v>Long Wall</v>
          </cell>
          <cell r="D59">
            <v>3</v>
          </cell>
          <cell r="E59">
            <v>7.55</v>
          </cell>
          <cell r="F59">
            <v>0.3</v>
          </cell>
          <cell r="G59">
            <v>1.9</v>
          </cell>
          <cell r="H59">
            <v>12.910499999999999</v>
          </cell>
        </row>
        <row r="60">
          <cell r="C60" t="str">
            <v>Short Wall-1</v>
          </cell>
          <cell r="D60">
            <v>1</v>
          </cell>
          <cell r="E60">
            <v>3.24</v>
          </cell>
          <cell r="F60">
            <v>0.3</v>
          </cell>
          <cell r="G60">
            <v>1.6</v>
          </cell>
          <cell r="H60">
            <v>1.5552000000000001</v>
          </cell>
        </row>
        <row r="61">
          <cell r="C61" t="str">
            <v>Short Wall-2</v>
          </cell>
          <cell r="D61">
            <v>1</v>
          </cell>
          <cell r="E61">
            <v>3.24</v>
          </cell>
          <cell r="F61">
            <v>0.3</v>
          </cell>
          <cell r="G61">
            <v>2.2000000000000002</v>
          </cell>
          <cell r="H61">
            <v>2.1384000000000003</v>
          </cell>
        </row>
        <row r="62">
          <cell r="C62" t="str">
            <v>Short Wall-3</v>
          </cell>
          <cell r="D62">
            <v>1</v>
          </cell>
          <cell r="E62">
            <v>3.24</v>
          </cell>
          <cell r="F62">
            <v>0.15</v>
          </cell>
          <cell r="G62">
            <v>2.2000000000000002</v>
          </cell>
          <cell r="H62">
            <v>1.0692000000000002</v>
          </cell>
        </row>
        <row r="63">
          <cell r="C63" t="str">
            <v>Deduction Proportional Weir</v>
          </cell>
          <cell r="D63">
            <v>-2</v>
          </cell>
          <cell r="E63">
            <v>0.21</v>
          </cell>
          <cell r="F63">
            <v>0.15</v>
          </cell>
          <cell r="G63">
            <v>0.15</v>
          </cell>
          <cell r="H63">
            <v>-9.4500000000000001E-3</v>
          </cell>
        </row>
        <row r="64">
          <cell r="B64" t="str">
            <v>7.5</v>
          </cell>
          <cell r="C64" t="str">
            <v>Reinforcement work for R.C.C. work</v>
          </cell>
          <cell r="D64" t="str">
            <v>@100 kg/cum</v>
          </cell>
          <cell r="H64">
            <v>2.7538793999999998</v>
          </cell>
          <cell r="I64">
            <v>2.7538793999999998</v>
          </cell>
          <cell r="J64" t="str">
            <v>mt</v>
          </cell>
          <cell r="K64">
            <v>39248.537514867188</v>
          </cell>
          <cell r="L64">
            <v>108085.73894231993</v>
          </cell>
        </row>
        <row r="65">
          <cell r="B65" t="str">
            <v>8.2.a</v>
          </cell>
          <cell r="C65" t="str">
            <v>Formwork for flooring and slab including materials</v>
          </cell>
          <cell r="I65">
            <v>124.94999999999999</v>
          </cell>
          <cell r="J65" t="str">
            <v>sqm</v>
          </cell>
          <cell r="K65">
            <v>241.29415</v>
          </cell>
          <cell r="L65">
            <v>30149.704042499998</v>
          </cell>
        </row>
        <row r="66">
          <cell r="C66" t="str">
            <v>Long Wall</v>
          </cell>
          <cell r="D66">
            <v>6</v>
          </cell>
          <cell r="E66">
            <v>7.55</v>
          </cell>
          <cell r="F66">
            <v>1.9</v>
          </cell>
          <cell r="H66">
            <v>86.07</v>
          </cell>
        </row>
        <row r="67">
          <cell r="C67" t="str">
            <v>Short Wall-1</v>
          </cell>
          <cell r="D67">
            <v>2</v>
          </cell>
          <cell r="E67">
            <v>3.24</v>
          </cell>
          <cell r="F67">
            <v>1.6</v>
          </cell>
          <cell r="H67">
            <v>10.368000000000002</v>
          </cell>
        </row>
        <row r="68">
          <cell r="C68" t="str">
            <v>Short Wall-2</v>
          </cell>
          <cell r="D68">
            <v>2</v>
          </cell>
          <cell r="E68">
            <v>3.24</v>
          </cell>
          <cell r="F68">
            <v>2.2000000000000002</v>
          </cell>
          <cell r="H68">
            <v>14.256000000000002</v>
          </cell>
        </row>
        <row r="69">
          <cell r="C69" t="str">
            <v>Short Wall-3</v>
          </cell>
          <cell r="D69">
            <v>2</v>
          </cell>
          <cell r="E69">
            <v>3.24</v>
          </cell>
          <cell r="F69">
            <v>2.2000000000000002</v>
          </cell>
          <cell r="H69">
            <v>14.256000000000002</v>
          </cell>
        </row>
        <row r="70">
          <cell r="B70" t="str">
            <v>12.4.a</v>
          </cell>
          <cell r="C70" t="str">
            <v>20 mm plastering works in 1:3 cement sand mortar</v>
          </cell>
          <cell r="I70">
            <v>89.828279999999992</v>
          </cell>
          <cell r="J70" t="str">
            <v>sqm</v>
          </cell>
          <cell r="K70">
            <v>176.78511684939062</v>
          </cell>
          <cell r="L70">
            <v>15880.302976179777</v>
          </cell>
        </row>
        <row r="71">
          <cell r="C71" t="str">
            <v>Bed</v>
          </cell>
          <cell r="D71">
            <v>1</v>
          </cell>
          <cell r="E71">
            <v>8.5719999999999992</v>
          </cell>
          <cell r="F71">
            <v>3.24</v>
          </cell>
          <cell r="H71">
            <v>27.77328</v>
          </cell>
        </row>
        <row r="72">
          <cell r="C72" t="str">
            <v>Long Wall</v>
          </cell>
          <cell r="D72">
            <v>3</v>
          </cell>
          <cell r="E72">
            <v>7.55</v>
          </cell>
          <cell r="F72">
            <v>1.9</v>
          </cell>
          <cell r="H72">
            <v>43.034999999999997</v>
          </cell>
        </row>
        <row r="73">
          <cell r="C73" t="str">
            <v>Short Wall-1</v>
          </cell>
          <cell r="D73">
            <v>1</v>
          </cell>
          <cell r="E73">
            <v>3.24</v>
          </cell>
          <cell r="F73">
            <v>1.6</v>
          </cell>
          <cell r="H73">
            <v>5.1840000000000011</v>
          </cell>
        </row>
        <row r="74">
          <cell r="C74" t="str">
            <v>Short Wall-2</v>
          </cell>
          <cell r="D74">
            <v>1</v>
          </cell>
          <cell r="E74">
            <v>3.24</v>
          </cell>
          <cell r="F74">
            <v>2.2000000000000002</v>
          </cell>
          <cell r="H74">
            <v>7.128000000000001</v>
          </cell>
        </row>
        <row r="75">
          <cell r="C75" t="str">
            <v>Short Wall-3</v>
          </cell>
          <cell r="D75">
            <v>1</v>
          </cell>
          <cell r="E75">
            <v>3.24</v>
          </cell>
          <cell r="F75">
            <v>2.2000000000000002</v>
          </cell>
          <cell r="H75">
            <v>7.128000000000001</v>
          </cell>
        </row>
        <row r="76">
          <cell r="C76" t="str">
            <v>Proportional Weir Deduction</v>
          </cell>
          <cell r="D76">
            <v>-2</v>
          </cell>
          <cell r="E76">
            <v>0.21</v>
          </cell>
          <cell r="H76">
            <v>-0.42</v>
          </cell>
        </row>
        <row r="77">
          <cell r="B77" t="str">
            <v>M-105</v>
          </cell>
          <cell r="C77" t="str">
            <v xml:space="preserve">Railing Work with 50mm GI Post @ 1600 c/c and 2 horizontal 40mm GI Pipe  </v>
          </cell>
          <cell r="I77">
            <v>21.58</v>
          </cell>
          <cell r="J77" t="str">
            <v>rm</v>
          </cell>
          <cell r="K77">
            <v>1000</v>
          </cell>
          <cell r="L77">
            <v>21580</v>
          </cell>
        </row>
        <row r="78">
          <cell r="C78" t="str">
            <v>Long Wall</v>
          </cell>
          <cell r="D78">
            <v>2</v>
          </cell>
          <cell r="E78">
            <v>7.55</v>
          </cell>
          <cell r="G78">
            <v>1</v>
          </cell>
          <cell r="H78">
            <v>15.1</v>
          </cell>
        </row>
        <row r="79">
          <cell r="C79" t="str">
            <v>Short Wall</v>
          </cell>
          <cell r="D79">
            <v>2</v>
          </cell>
          <cell r="E79">
            <v>3.24</v>
          </cell>
          <cell r="G79">
            <v>1</v>
          </cell>
          <cell r="H79">
            <v>6.48</v>
          </cell>
        </row>
      </sheetData>
      <sheetData sheetId="59">
        <row r="88">
          <cell r="B88" t="str">
            <v>1.4</v>
          </cell>
          <cell r="C88" t="str">
            <v>Site Clearance in thin vegetation area</v>
          </cell>
          <cell r="I88">
            <v>5625</v>
          </cell>
          <cell r="J88" t="str">
            <v>sqm</v>
          </cell>
          <cell r="K88">
            <v>2.76</v>
          </cell>
          <cell r="L88">
            <v>15524.999999999998</v>
          </cell>
        </row>
        <row r="89">
          <cell r="C89" t="str">
            <v>Site Clearance</v>
          </cell>
          <cell r="D89">
            <v>1</v>
          </cell>
          <cell r="E89">
            <v>15</v>
          </cell>
          <cell r="F89">
            <v>15</v>
          </cell>
          <cell r="H89">
            <v>5625</v>
          </cell>
        </row>
        <row r="90">
          <cell r="B90">
            <v>2.14</v>
          </cell>
          <cell r="C90" t="str">
            <v>E/W Excavation for foundation, drain, pipelines etc. in BM Soil</v>
          </cell>
          <cell r="I90">
            <v>207.0455</v>
          </cell>
          <cell r="J90" t="str">
            <v>cum</v>
          </cell>
          <cell r="K90">
            <v>150.66839999999999</v>
          </cell>
          <cell r="L90">
            <v>31195.2142122</v>
          </cell>
        </row>
        <row r="91">
          <cell r="C91" t="str">
            <v>Tank</v>
          </cell>
          <cell r="D91">
            <v>1</v>
          </cell>
          <cell r="E91">
            <v>13.1</v>
          </cell>
          <cell r="F91">
            <v>10.9</v>
          </cell>
          <cell r="G91">
            <v>1.45</v>
          </cell>
          <cell r="H91">
            <v>207.0455</v>
          </cell>
        </row>
        <row r="92">
          <cell r="B92">
            <v>11.16</v>
          </cell>
          <cell r="C92" t="str">
            <v xml:space="preserve">Stone soling with sand </v>
          </cell>
          <cell r="I92">
            <v>28.558</v>
          </cell>
          <cell r="J92" t="str">
            <v>cum</v>
          </cell>
          <cell r="K92">
            <v>1371.1740676875002</v>
          </cell>
          <cell r="L92">
            <v>39157.989025019626</v>
          </cell>
        </row>
        <row r="93">
          <cell r="C93" t="str">
            <v>Base</v>
          </cell>
          <cell r="D93">
            <v>1</v>
          </cell>
          <cell r="E93">
            <v>13.1</v>
          </cell>
          <cell r="F93">
            <v>10.9</v>
          </cell>
          <cell r="G93">
            <v>0.2</v>
          </cell>
          <cell r="H93">
            <v>28.558</v>
          </cell>
        </row>
        <row r="94">
          <cell r="B94" t="str">
            <v>7.2.c</v>
          </cell>
          <cell r="C94" t="str">
            <v xml:space="preserve">P.C.C. for  foundation &amp; walls in M10 </v>
          </cell>
          <cell r="I94">
            <v>10.6194375</v>
          </cell>
          <cell r="J94" t="str">
            <v>cum</v>
          </cell>
          <cell r="K94">
            <v>4334.2110718062495</v>
          </cell>
          <cell r="L94">
            <v>46026.883588854478</v>
          </cell>
        </row>
        <row r="95">
          <cell r="C95" t="str">
            <v>Base</v>
          </cell>
          <cell r="D95">
            <v>1</v>
          </cell>
          <cell r="E95">
            <v>13.05</v>
          </cell>
          <cell r="F95">
            <v>10.85</v>
          </cell>
          <cell r="G95">
            <v>7.4999999999999997E-2</v>
          </cell>
          <cell r="H95">
            <v>10.6194375</v>
          </cell>
        </row>
        <row r="96">
          <cell r="B96" t="str">
            <v>7.4.b</v>
          </cell>
          <cell r="C96" t="str">
            <v xml:space="preserve">P.C.C. for R.C.C. for super structures in M20 </v>
          </cell>
          <cell r="I96">
            <v>68.448250000000002</v>
          </cell>
          <cell r="J96" t="str">
            <v>cum</v>
          </cell>
          <cell r="K96">
            <v>6154.8131365578129</v>
          </cell>
          <cell r="L96">
            <v>421286.18827439332</v>
          </cell>
        </row>
        <row r="97">
          <cell r="C97" t="str">
            <v>Foundation</v>
          </cell>
          <cell r="D97">
            <v>1</v>
          </cell>
          <cell r="E97">
            <v>11.95</v>
          </cell>
          <cell r="F97">
            <v>10.9</v>
          </cell>
          <cell r="G97">
            <v>0.15</v>
          </cell>
          <cell r="H97">
            <v>19.538249999999998</v>
          </cell>
        </row>
        <row r="98">
          <cell r="C98" t="str">
            <v>Long Wall-1</v>
          </cell>
          <cell r="D98">
            <v>3</v>
          </cell>
          <cell r="E98">
            <v>12.75</v>
          </cell>
          <cell r="F98">
            <v>0.3</v>
          </cell>
          <cell r="G98">
            <v>1.45</v>
          </cell>
          <cell r="H98">
            <v>16.638749999999998</v>
          </cell>
        </row>
        <row r="99">
          <cell r="C99" t="str">
            <v>Short Wall - 1</v>
          </cell>
          <cell r="D99">
            <v>1</v>
          </cell>
          <cell r="E99">
            <v>10.9</v>
          </cell>
          <cell r="F99">
            <v>0.3</v>
          </cell>
          <cell r="G99">
            <v>4</v>
          </cell>
          <cell r="H99">
            <v>13.08</v>
          </cell>
        </row>
        <row r="100">
          <cell r="C100" t="str">
            <v>Short Wall - 2</v>
          </cell>
          <cell r="D100">
            <v>1</v>
          </cell>
          <cell r="E100">
            <v>10.9</v>
          </cell>
          <cell r="F100">
            <v>0.3</v>
          </cell>
          <cell r="G100">
            <v>1.45</v>
          </cell>
          <cell r="H100">
            <v>4.7415000000000003</v>
          </cell>
        </row>
        <row r="101">
          <cell r="C101" t="str">
            <v>Outer Channel</v>
          </cell>
        </row>
        <row r="102">
          <cell r="C102" t="str">
            <v>Bed</v>
          </cell>
          <cell r="D102">
            <v>1</v>
          </cell>
          <cell r="E102">
            <v>10.9</v>
          </cell>
          <cell r="F102">
            <v>0.65</v>
          </cell>
          <cell r="G102">
            <v>0.1</v>
          </cell>
          <cell r="H102">
            <v>0.70850000000000002</v>
          </cell>
        </row>
        <row r="103">
          <cell r="C103" t="str">
            <v>Walls</v>
          </cell>
          <cell r="D103">
            <v>2</v>
          </cell>
          <cell r="E103">
            <v>10.9</v>
          </cell>
          <cell r="F103">
            <v>0.1</v>
          </cell>
          <cell r="G103">
            <v>0.4</v>
          </cell>
          <cell r="H103">
            <v>0.87200000000000022</v>
          </cell>
        </row>
        <row r="104">
          <cell r="C104" t="str">
            <v>Inner Channel</v>
          </cell>
        </row>
        <row r="105">
          <cell r="C105" t="str">
            <v>Bed</v>
          </cell>
          <cell r="D105">
            <v>1</v>
          </cell>
          <cell r="E105">
            <v>10.9</v>
          </cell>
          <cell r="F105">
            <v>0.45</v>
          </cell>
          <cell r="G105">
            <v>0.15</v>
          </cell>
          <cell r="H105">
            <v>0.73575000000000013</v>
          </cell>
        </row>
        <row r="106">
          <cell r="C106" t="str">
            <v>Walls</v>
          </cell>
          <cell r="D106">
            <v>1</v>
          </cell>
          <cell r="E106">
            <v>10.9</v>
          </cell>
          <cell r="F106">
            <v>0.15</v>
          </cell>
          <cell r="G106">
            <v>1.05</v>
          </cell>
          <cell r="H106">
            <v>1.71675</v>
          </cell>
        </row>
        <row r="107">
          <cell r="C107" t="str">
            <v>Baffle Walls</v>
          </cell>
          <cell r="D107">
            <v>38</v>
          </cell>
          <cell r="E107">
            <v>4.3</v>
          </cell>
          <cell r="F107">
            <v>7.4999999999999997E-2</v>
          </cell>
          <cell r="G107">
            <v>0.85</v>
          </cell>
          <cell r="H107">
            <v>10.41675</v>
          </cell>
        </row>
        <row r="108">
          <cell r="B108" t="str">
            <v>7.5</v>
          </cell>
          <cell r="C108" t="str">
            <v>Reinforcement work for R.C.C. work</v>
          </cell>
          <cell r="D108" t="str">
            <v>@100 kg/cum</v>
          </cell>
          <cell r="H108">
            <v>6.8448250000000002</v>
          </cell>
          <cell r="I108">
            <v>6.8448250000000002</v>
          </cell>
          <cell r="J108" t="str">
            <v>mt</v>
          </cell>
          <cell r="K108">
            <v>39248.537514867188</v>
          </cell>
          <cell r="L108">
            <v>268649.37079520081</v>
          </cell>
        </row>
        <row r="109">
          <cell r="B109" t="str">
            <v>8.2.a</v>
          </cell>
          <cell r="C109" t="str">
            <v>Formwork for flooring and slab including materials</v>
          </cell>
          <cell r="I109">
            <v>366.13</v>
          </cell>
          <cell r="J109" t="str">
            <v>sqm</v>
          </cell>
          <cell r="K109">
            <v>241.29415</v>
          </cell>
          <cell r="L109">
            <v>88345.027139500002</v>
          </cell>
        </row>
        <row r="110">
          <cell r="C110" t="str">
            <v>Long Wall-1</v>
          </cell>
          <cell r="D110">
            <v>6</v>
          </cell>
          <cell r="E110">
            <v>12.75</v>
          </cell>
          <cell r="F110">
            <v>0.3</v>
          </cell>
          <cell r="H110">
            <v>22.95</v>
          </cell>
        </row>
        <row r="111">
          <cell r="C111" t="str">
            <v>Short Wall - 1</v>
          </cell>
          <cell r="D111">
            <v>2</v>
          </cell>
          <cell r="E111">
            <v>10.9</v>
          </cell>
          <cell r="F111">
            <v>0.3</v>
          </cell>
          <cell r="H111">
            <v>6.54</v>
          </cell>
        </row>
        <row r="112">
          <cell r="C112" t="str">
            <v>Short Wall - 2</v>
          </cell>
          <cell r="D112">
            <v>2</v>
          </cell>
          <cell r="E112">
            <v>10.9</v>
          </cell>
          <cell r="F112">
            <v>0.3</v>
          </cell>
          <cell r="H112">
            <v>6.54</v>
          </cell>
        </row>
        <row r="113">
          <cell r="C113" t="str">
            <v>Outer Channel</v>
          </cell>
        </row>
        <row r="114">
          <cell r="C114" t="str">
            <v>Bed</v>
          </cell>
          <cell r="D114">
            <v>1</v>
          </cell>
          <cell r="E114">
            <v>10.9</v>
          </cell>
          <cell r="F114">
            <v>0.65</v>
          </cell>
          <cell r="H114">
            <v>7.0850000000000009</v>
          </cell>
        </row>
        <row r="115">
          <cell r="C115" t="str">
            <v>Walls</v>
          </cell>
          <cell r="D115">
            <v>4</v>
          </cell>
          <cell r="E115">
            <v>10.9</v>
          </cell>
          <cell r="F115">
            <v>0.4</v>
          </cell>
          <cell r="H115">
            <v>17.440000000000001</v>
          </cell>
        </row>
        <row r="116">
          <cell r="C116" t="str">
            <v>Inner Channel</v>
          </cell>
        </row>
        <row r="117">
          <cell r="C117" t="str">
            <v>Bed</v>
          </cell>
          <cell r="D117">
            <v>1</v>
          </cell>
          <cell r="E117">
            <v>10.9</v>
          </cell>
          <cell r="F117">
            <v>0.45</v>
          </cell>
          <cell r="H117">
            <v>4.9050000000000002</v>
          </cell>
        </row>
        <row r="118">
          <cell r="C118" t="str">
            <v>Walls</v>
          </cell>
          <cell r="D118">
            <v>2</v>
          </cell>
          <cell r="E118">
            <v>10.9</v>
          </cell>
          <cell r="F118">
            <v>1.05</v>
          </cell>
          <cell r="H118">
            <v>22.89</v>
          </cell>
        </row>
        <row r="119">
          <cell r="C119" t="str">
            <v>Baffle Walls</v>
          </cell>
          <cell r="D119">
            <v>76</v>
          </cell>
          <cell r="E119">
            <v>4.3</v>
          </cell>
          <cell r="F119">
            <v>0.85</v>
          </cell>
          <cell r="H119">
            <v>277.77999999999997</v>
          </cell>
        </row>
        <row r="120">
          <cell r="B120" t="str">
            <v>12.4.a</v>
          </cell>
          <cell r="C120" t="str">
            <v>20 mm plastering works in 1:3 cement sand mortar</v>
          </cell>
          <cell r="I120">
            <v>493.09</v>
          </cell>
          <cell r="J120" t="str">
            <v>sqm</v>
          </cell>
          <cell r="K120">
            <v>176.78511684939062</v>
          </cell>
          <cell r="L120">
            <v>87170.973267266018</v>
          </cell>
        </row>
        <row r="121">
          <cell r="C121" t="str">
            <v>Long Wall-1</v>
          </cell>
          <cell r="D121">
            <v>1</v>
          </cell>
          <cell r="E121">
            <v>11.35</v>
          </cell>
          <cell r="F121">
            <v>10.3</v>
          </cell>
          <cell r="H121">
            <v>116.905</v>
          </cell>
        </row>
        <row r="122">
          <cell r="C122" t="str">
            <v>Short Wall - 1</v>
          </cell>
          <cell r="D122">
            <v>4</v>
          </cell>
          <cell r="E122">
            <v>12.75</v>
          </cell>
          <cell r="F122">
            <v>0.3</v>
          </cell>
          <cell r="H122">
            <v>15.299999999999999</v>
          </cell>
        </row>
        <row r="123">
          <cell r="C123" t="str">
            <v>Short Wall - 2</v>
          </cell>
          <cell r="D123">
            <v>1</v>
          </cell>
          <cell r="E123">
            <v>10.9</v>
          </cell>
          <cell r="F123">
            <v>0.3</v>
          </cell>
          <cell r="H123">
            <v>3.27</v>
          </cell>
        </row>
        <row r="124">
          <cell r="C124" t="str">
            <v>Outer Channel</v>
          </cell>
          <cell r="D124">
            <v>1</v>
          </cell>
          <cell r="E124">
            <v>10.9</v>
          </cell>
          <cell r="F124">
            <v>0.3</v>
          </cell>
          <cell r="H124">
            <v>3.27</v>
          </cell>
        </row>
        <row r="125">
          <cell r="C125" t="str">
            <v>Bed</v>
          </cell>
          <cell r="H125">
            <v>0</v>
          </cell>
        </row>
        <row r="126">
          <cell r="C126" t="str">
            <v>Walls</v>
          </cell>
          <cell r="D126">
            <v>2</v>
          </cell>
          <cell r="E126">
            <v>10.9</v>
          </cell>
          <cell r="F126">
            <v>0.65</v>
          </cell>
          <cell r="H126">
            <v>14.170000000000002</v>
          </cell>
        </row>
        <row r="127">
          <cell r="C127" t="str">
            <v>Inner Channel</v>
          </cell>
          <cell r="D127">
            <v>4</v>
          </cell>
          <cell r="E127">
            <v>10.9</v>
          </cell>
          <cell r="F127">
            <v>0.4</v>
          </cell>
          <cell r="H127">
            <v>17.440000000000001</v>
          </cell>
        </row>
        <row r="128">
          <cell r="C128" t="str">
            <v>Bed</v>
          </cell>
          <cell r="H128">
            <v>0</v>
          </cell>
        </row>
        <row r="129">
          <cell r="C129" t="str">
            <v>Walls</v>
          </cell>
          <cell r="D129">
            <v>2</v>
          </cell>
          <cell r="E129">
            <v>10.9</v>
          </cell>
          <cell r="F129">
            <v>0.45</v>
          </cell>
          <cell r="H129">
            <v>9.81</v>
          </cell>
        </row>
        <row r="130">
          <cell r="C130" t="str">
            <v>Baffle Walls</v>
          </cell>
          <cell r="D130">
            <v>2</v>
          </cell>
          <cell r="E130">
            <v>10.9</v>
          </cell>
          <cell r="F130">
            <v>1.05</v>
          </cell>
          <cell r="H130">
            <v>22.89</v>
          </cell>
        </row>
        <row r="131">
          <cell r="C131" t="str">
            <v>Efluent Chamber</v>
          </cell>
          <cell r="D131">
            <v>38</v>
          </cell>
          <cell r="E131">
            <v>4.3</v>
          </cell>
          <cell r="F131">
            <v>1.7749999999999999</v>
          </cell>
          <cell r="H131">
            <v>290.03499999999997</v>
          </cell>
        </row>
        <row r="132">
          <cell r="B132" t="str">
            <v>M-105</v>
          </cell>
          <cell r="C132" t="str">
            <v xml:space="preserve">Railing Work with 50mm GI Post @ 1600 c/c and 2 horizontal 40mm GI Pipe  </v>
          </cell>
          <cell r="I132">
            <v>48.6</v>
          </cell>
          <cell r="J132" t="str">
            <v>rm</v>
          </cell>
          <cell r="K132">
            <v>1000</v>
          </cell>
          <cell r="L132">
            <v>48600</v>
          </cell>
        </row>
        <row r="133">
          <cell r="C133" t="str">
            <v>Long Wall</v>
          </cell>
          <cell r="D133">
            <v>2</v>
          </cell>
          <cell r="E133">
            <v>12.45</v>
          </cell>
          <cell r="H133">
            <v>27.6</v>
          </cell>
        </row>
        <row r="134">
          <cell r="C134" t="str">
            <v>Short Wall</v>
          </cell>
          <cell r="D134">
            <v>2</v>
          </cell>
          <cell r="E134">
            <v>10.6</v>
          </cell>
          <cell r="H134">
            <v>21</v>
          </cell>
        </row>
        <row r="135">
          <cell r="K135" t="str">
            <v>Total</v>
          </cell>
          <cell r="L135">
            <v>1045956.6463024344</v>
          </cell>
        </row>
        <row r="139">
          <cell r="B139" t="str">
            <v>1.4</v>
          </cell>
          <cell r="C139" t="str">
            <v>Site Clearance in thin vegetation area</v>
          </cell>
          <cell r="I139">
            <v>7500</v>
          </cell>
          <cell r="J139" t="str">
            <v>sqm</v>
          </cell>
          <cell r="K139">
            <v>2.76</v>
          </cell>
          <cell r="L139">
            <v>20700</v>
          </cell>
        </row>
        <row r="140">
          <cell r="C140" t="str">
            <v>Site Clearance</v>
          </cell>
          <cell r="D140">
            <v>1</v>
          </cell>
          <cell r="E140">
            <v>20</v>
          </cell>
          <cell r="F140">
            <v>15</v>
          </cell>
          <cell r="H140">
            <v>7500</v>
          </cell>
        </row>
        <row r="141">
          <cell r="B141">
            <v>2.14</v>
          </cell>
          <cell r="C141" t="str">
            <v>E/W Excavation for foundation, drain, pipelines etc. in BM Soil</v>
          </cell>
          <cell r="I141">
            <v>47.570250000000001</v>
          </cell>
          <cell r="J141" t="str">
            <v>cum</v>
          </cell>
          <cell r="K141">
            <v>150.66839999999999</v>
          </cell>
          <cell r="L141">
            <v>7167.3334550999998</v>
          </cell>
        </row>
        <row r="142">
          <cell r="C142" t="str">
            <v>Tank</v>
          </cell>
          <cell r="D142">
            <v>1</v>
          </cell>
          <cell r="E142">
            <v>14.35</v>
          </cell>
          <cell r="F142">
            <v>11.05</v>
          </cell>
          <cell r="G142">
            <v>0.3</v>
          </cell>
          <cell r="H142">
            <v>47.570250000000001</v>
          </cell>
        </row>
        <row r="143">
          <cell r="B143">
            <v>11.16</v>
          </cell>
          <cell r="C143" t="str">
            <v xml:space="preserve">Stone soling with sand </v>
          </cell>
          <cell r="I143">
            <v>31.713500000000003</v>
          </cell>
          <cell r="J143" t="str">
            <v>cum</v>
          </cell>
          <cell r="K143">
            <v>1371.1740676875002</v>
          </cell>
          <cell r="L143">
            <v>43484.728795607538</v>
          </cell>
        </row>
        <row r="144">
          <cell r="C144" t="str">
            <v>Base</v>
          </cell>
          <cell r="D144">
            <v>1</v>
          </cell>
          <cell r="E144">
            <v>14.35</v>
          </cell>
          <cell r="F144">
            <v>11.05</v>
          </cell>
          <cell r="G144">
            <v>0.2</v>
          </cell>
          <cell r="H144">
            <v>31.713500000000003</v>
          </cell>
        </row>
        <row r="145">
          <cell r="B145" t="str">
            <v>7.2.c</v>
          </cell>
          <cell r="C145" t="str">
            <v xml:space="preserve">P.C.C. for  foundation &amp; walls in M10 </v>
          </cell>
          <cell r="I145">
            <v>11.8925625</v>
          </cell>
          <cell r="J145" t="str">
            <v>cum</v>
          </cell>
          <cell r="K145">
            <v>4334.2110718062495</v>
          </cell>
          <cell r="L145">
            <v>51544.87605964781</v>
          </cell>
        </row>
        <row r="146">
          <cell r="C146" t="str">
            <v>Base</v>
          </cell>
          <cell r="D146">
            <v>1</v>
          </cell>
          <cell r="E146">
            <v>14.35</v>
          </cell>
          <cell r="F146">
            <v>11.05</v>
          </cell>
          <cell r="G146">
            <v>7.4999999999999997E-2</v>
          </cell>
          <cell r="H146">
            <v>11.8925625</v>
          </cell>
        </row>
        <row r="147">
          <cell r="B147" t="str">
            <v>7.4.b</v>
          </cell>
          <cell r="C147" t="str">
            <v xml:space="preserve">P.C.C. for R.C.C. for super structures in M20 </v>
          </cell>
          <cell r="I147">
            <v>126.42710624999999</v>
          </cell>
          <cell r="J147" t="str">
            <v>cum</v>
          </cell>
          <cell r="K147">
            <v>6154.8131365578129</v>
          </cell>
          <cell r="L147">
            <v>778135.21436449036</v>
          </cell>
        </row>
        <row r="148">
          <cell r="C148" t="str">
            <v>Bed</v>
          </cell>
          <cell r="D148">
            <v>1</v>
          </cell>
          <cell r="E148">
            <v>14.045</v>
          </cell>
          <cell r="F148">
            <v>10.75</v>
          </cell>
          <cell r="G148">
            <v>0.3</v>
          </cell>
          <cell r="H148">
            <v>45.295124999999999</v>
          </cell>
        </row>
        <row r="149">
          <cell r="C149" t="str">
            <v>Long Wall-1</v>
          </cell>
          <cell r="D149">
            <v>2</v>
          </cell>
          <cell r="E149">
            <v>14.045</v>
          </cell>
          <cell r="F149">
            <v>0.25</v>
          </cell>
          <cell r="G149">
            <v>4.6950000000000003</v>
          </cell>
          <cell r="H149">
            <v>32.970637500000002</v>
          </cell>
        </row>
        <row r="150">
          <cell r="C150" t="str">
            <v>Long Wall-2</v>
          </cell>
          <cell r="D150">
            <v>1</v>
          </cell>
          <cell r="E150">
            <v>13.545</v>
          </cell>
          <cell r="F150">
            <v>0.25</v>
          </cell>
          <cell r="G150">
            <v>4.6950000000000003</v>
          </cell>
          <cell r="H150">
            <v>15.89844375</v>
          </cell>
        </row>
        <row r="151">
          <cell r="C151" t="str">
            <v>Short Wall - 1</v>
          </cell>
          <cell r="D151">
            <v>1</v>
          </cell>
          <cell r="E151">
            <v>10.25</v>
          </cell>
          <cell r="F151">
            <v>0.25</v>
          </cell>
          <cell r="G151">
            <v>5.0999999999999996</v>
          </cell>
          <cell r="H151">
            <v>13.06875</v>
          </cell>
        </row>
        <row r="152">
          <cell r="C152" t="str">
            <v>Short Wall - 2</v>
          </cell>
          <cell r="D152">
            <v>1</v>
          </cell>
          <cell r="E152">
            <v>10.25</v>
          </cell>
          <cell r="F152">
            <v>0.25</v>
          </cell>
          <cell r="G152">
            <v>4.452</v>
          </cell>
          <cell r="H152">
            <v>11.408250000000001</v>
          </cell>
        </row>
        <row r="153">
          <cell r="C153" t="str">
            <v>Influent Chamber</v>
          </cell>
        </row>
        <row r="154">
          <cell r="C154" t="str">
            <v>Outer Bed</v>
          </cell>
          <cell r="D154">
            <v>1</v>
          </cell>
          <cell r="E154">
            <v>10.25</v>
          </cell>
          <cell r="F154">
            <v>0.65</v>
          </cell>
          <cell r="G154">
            <v>0.1</v>
          </cell>
          <cell r="H154">
            <v>0.66625000000000001</v>
          </cell>
        </row>
        <row r="155">
          <cell r="C155" t="str">
            <v>Outer Channel Walls</v>
          </cell>
          <cell r="D155">
            <v>2</v>
          </cell>
          <cell r="E155">
            <v>10.25</v>
          </cell>
          <cell r="F155">
            <v>0.1</v>
          </cell>
          <cell r="G155">
            <v>0.4</v>
          </cell>
          <cell r="H155">
            <v>0.82000000000000017</v>
          </cell>
        </row>
        <row r="156">
          <cell r="C156" t="str">
            <v>Inner Bed</v>
          </cell>
          <cell r="D156">
            <v>1</v>
          </cell>
          <cell r="E156">
            <v>10.25</v>
          </cell>
          <cell r="F156">
            <v>0.45</v>
          </cell>
          <cell r="G156">
            <v>0.1</v>
          </cell>
          <cell r="H156">
            <v>0.46125000000000005</v>
          </cell>
        </row>
        <row r="157">
          <cell r="C157" t="str">
            <v>Inner Channel Walls</v>
          </cell>
          <cell r="D157">
            <v>1</v>
          </cell>
          <cell r="E157">
            <v>10.25</v>
          </cell>
          <cell r="F157">
            <v>0.15</v>
          </cell>
          <cell r="G157">
            <v>1.45</v>
          </cell>
          <cell r="H157">
            <v>2.2293750000000001</v>
          </cell>
        </row>
        <row r="158">
          <cell r="C158" t="str">
            <v>Efluent Chamber</v>
          </cell>
        </row>
        <row r="159">
          <cell r="C159" t="str">
            <v>Inner Bed</v>
          </cell>
          <cell r="D159">
            <v>1</v>
          </cell>
          <cell r="E159">
            <v>10.25</v>
          </cell>
          <cell r="F159">
            <v>1.4100000000000001</v>
          </cell>
          <cell r="G159">
            <v>0.1</v>
          </cell>
          <cell r="H159">
            <v>1.4452500000000001</v>
          </cell>
        </row>
        <row r="160">
          <cell r="C160" t="str">
            <v>Inner Channel Walls</v>
          </cell>
          <cell r="D160">
            <v>2</v>
          </cell>
          <cell r="E160">
            <v>10.25</v>
          </cell>
          <cell r="F160">
            <v>0.1</v>
          </cell>
          <cell r="G160">
            <v>0.42299999999999999</v>
          </cell>
          <cell r="H160">
            <v>0.86715000000000009</v>
          </cell>
        </row>
        <row r="161">
          <cell r="C161" t="str">
            <v>Outer Channel Walls</v>
          </cell>
          <cell r="D161">
            <v>1</v>
          </cell>
          <cell r="E161">
            <v>10.25</v>
          </cell>
          <cell r="F161">
            <v>0.1</v>
          </cell>
          <cell r="G161">
            <v>0.96499999999999997</v>
          </cell>
          <cell r="H161">
            <v>0.98912500000000003</v>
          </cell>
        </row>
        <row r="162">
          <cell r="C162" t="str">
            <v>Outer Channel Bed</v>
          </cell>
          <cell r="D162">
            <v>1</v>
          </cell>
          <cell r="E162">
            <v>10.25</v>
          </cell>
          <cell r="F162">
            <v>0.2</v>
          </cell>
          <cell r="G162">
            <v>0.15</v>
          </cell>
          <cell r="H162">
            <v>0.3075</v>
          </cell>
        </row>
        <row r="163">
          <cell r="B163" t="str">
            <v>7.5</v>
          </cell>
          <cell r="C163" t="str">
            <v>Reinforcement work for R.C.C. work</v>
          </cell>
          <cell r="D163" t="str">
            <v>@100 kg/cum</v>
          </cell>
          <cell r="H163">
            <v>12.642710624999999</v>
          </cell>
          <cell r="I163">
            <v>12.642710624999999</v>
          </cell>
          <cell r="J163" t="str">
            <v>mt</v>
          </cell>
          <cell r="K163">
            <v>39248.537514867188</v>
          </cell>
          <cell r="L163">
            <v>496207.90225492249</v>
          </cell>
        </row>
        <row r="164">
          <cell r="B164" t="str">
            <v>8.2.a</v>
          </cell>
          <cell r="C164" t="str">
            <v>Formwork for flooring and slab including materials</v>
          </cell>
          <cell r="I164">
            <v>689.59664999999995</v>
          </cell>
          <cell r="J164" t="str">
            <v>sqm</v>
          </cell>
          <cell r="K164">
            <v>241.29415</v>
          </cell>
          <cell r="L164">
            <v>166395.63750459749</v>
          </cell>
        </row>
        <row r="165">
          <cell r="C165" t="str">
            <v>Long Wall-1</v>
          </cell>
          <cell r="D165">
            <v>4</v>
          </cell>
          <cell r="E165">
            <v>14.045</v>
          </cell>
          <cell r="F165">
            <v>4.6950000000000003</v>
          </cell>
          <cell r="H165">
            <v>263.76510000000002</v>
          </cell>
        </row>
        <row r="166">
          <cell r="C166" t="str">
            <v>Long Wall-2</v>
          </cell>
          <cell r="D166">
            <v>2</v>
          </cell>
          <cell r="E166">
            <v>13.545</v>
          </cell>
          <cell r="F166">
            <v>4.6950000000000003</v>
          </cell>
          <cell r="H166">
            <v>127.18755</v>
          </cell>
        </row>
        <row r="167">
          <cell r="C167" t="str">
            <v>Short Wall - 1</v>
          </cell>
          <cell r="D167">
            <v>2</v>
          </cell>
          <cell r="E167">
            <v>10.25</v>
          </cell>
          <cell r="F167">
            <v>5.0999999999999996</v>
          </cell>
          <cell r="H167">
            <v>104.55</v>
          </cell>
        </row>
        <row r="168">
          <cell r="C168" t="str">
            <v>Short Wall - 2</v>
          </cell>
          <cell r="D168">
            <v>2</v>
          </cell>
          <cell r="E168">
            <v>10.25</v>
          </cell>
          <cell r="F168">
            <v>4.452</v>
          </cell>
          <cell r="H168">
            <v>91.266000000000005</v>
          </cell>
        </row>
        <row r="169">
          <cell r="C169" t="str">
            <v>Influent Chamber</v>
          </cell>
        </row>
        <row r="170">
          <cell r="C170" t="str">
            <v>Outer Bed</v>
          </cell>
          <cell r="D170">
            <v>1</v>
          </cell>
          <cell r="E170">
            <v>10.25</v>
          </cell>
          <cell r="F170">
            <v>0.65</v>
          </cell>
          <cell r="H170">
            <v>6.6625000000000005</v>
          </cell>
        </row>
        <row r="171">
          <cell r="C171" t="str">
            <v>Outer Channel Walls</v>
          </cell>
          <cell r="D171">
            <v>2</v>
          </cell>
          <cell r="E171">
            <v>10.25</v>
          </cell>
          <cell r="F171">
            <v>0.4</v>
          </cell>
          <cell r="H171">
            <v>8.2000000000000011</v>
          </cell>
        </row>
        <row r="172">
          <cell r="C172" t="str">
            <v>Inner Bed</v>
          </cell>
          <cell r="D172">
            <v>1</v>
          </cell>
          <cell r="E172">
            <v>10.25</v>
          </cell>
          <cell r="F172">
            <v>0.45</v>
          </cell>
          <cell r="H172">
            <v>4.6124999999999998</v>
          </cell>
        </row>
        <row r="173">
          <cell r="C173" t="str">
            <v>Inner Channel Walls</v>
          </cell>
          <cell r="D173">
            <v>2</v>
          </cell>
          <cell r="E173">
            <v>10.25</v>
          </cell>
          <cell r="F173">
            <v>1.45</v>
          </cell>
          <cell r="H173">
            <v>29.724999999999998</v>
          </cell>
        </row>
        <row r="174">
          <cell r="C174" t="str">
            <v>Efluent Chamber</v>
          </cell>
        </row>
        <row r="175">
          <cell r="C175" t="str">
            <v>Inner Bed</v>
          </cell>
          <cell r="D175">
            <v>1</v>
          </cell>
          <cell r="E175">
            <v>10.25</v>
          </cell>
          <cell r="F175">
            <v>1.41</v>
          </cell>
          <cell r="H175">
            <v>14.452499999999999</v>
          </cell>
        </row>
        <row r="176">
          <cell r="C176" t="str">
            <v>Inner Channel Walls</v>
          </cell>
          <cell r="D176">
            <v>4</v>
          </cell>
          <cell r="E176">
            <v>10.25</v>
          </cell>
          <cell r="F176">
            <v>0.42299999999999999</v>
          </cell>
          <cell r="H176">
            <v>17.343</v>
          </cell>
        </row>
        <row r="177">
          <cell r="C177" t="str">
            <v>Outer Channel Walls</v>
          </cell>
          <cell r="D177">
            <v>2</v>
          </cell>
          <cell r="E177">
            <v>10.25</v>
          </cell>
          <cell r="F177">
            <v>0.96499999999999997</v>
          </cell>
          <cell r="H177">
            <v>19.782499999999999</v>
          </cell>
        </row>
        <row r="178">
          <cell r="C178" t="str">
            <v>Outer Channel Bed</v>
          </cell>
          <cell r="D178">
            <v>1</v>
          </cell>
          <cell r="E178">
            <v>10.25</v>
          </cell>
          <cell r="F178">
            <v>0.2</v>
          </cell>
          <cell r="H178">
            <v>2.0500000000000003</v>
          </cell>
        </row>
        <row r="179">
          <cell r="B179" t="str">
            <v>12.4.a</v>
          </cell>
          <cell r="C179" t="str">
            <v>20 mm plastering works in 1:3 cement sand mortar</v>
          </cell>
          <cell r="I179">
            <v>583.17357499999991</v>
          </cell>
          <cell r="J179" t="str">
            <v>sqm</v>
          </cell>
          <cell r="K179">
            <v>176.78511684939062</v>
          </cell>
          <cell r="L179">
            <v>103096.40859985184</v>
          </cell>
        </row>
        <row r="180">
          <cell r="C180" t="str">
            <v>Bed</v>
          </cell>
          <cell r="D180">
            <v>1</v>
          </cell>
          <cell r="E180">
            <v>14.045</v>
          </cell>
          <cell r="F180">
            <v>10.75</v>
          </cell>
          <cell r="H180">
            <v>150.98374999999999</v>
          </cell>
        </row>
        <row r="181">
          <cell r="C181" t="str">
            <v>Long Wall-1</v>
          </cell>
          <cell r="D181">
            <v>2</v>
          </cell>
          <cell r="E181">
            <v>14.045</v>
          </cell>
          <cell r="F181">
            <v>4.6950000000000003</v>
          </cell>
          <cell r="H181">
            <v>131.88255000000001</v>
          </cell>
        </row>
        <row r="182">
          <cell r="C182" t="str">
            <v>Long Wall-2</v>
          </cell>
          <cell r="D182">
            <v>1</v>
          </cell>
          <cell r="E182">
            <v>13.545</v>
          </cell>
          <cell r="F182">
            <v>4.6950000000000003</v>
          </cell>
          <cell r="H182">
            <v>63.593775000000001</v>
          </cell>
        </row>
        <row r="183">
          <cell r="C183" t="str">
            <v>Short Wall - 1</v>
          </cell>
          <cell r="D183">
            <v>1</v>
          </cell>
          <cell r="E183">
            <v>10.25</v>
          </cell>
          <cell r="F183">
            <v>5.0999999999999996</v>
          </cell>
          <cell r="H183">
            <v>52.274999999999999</v>
          </cell>
        </row>
        <row r="184">
          <cell r="C184" t="str">
            <v>Short Wall - 2</v>
          </cell>
          <cell r="D184">
            <v>1</v>
          </cell>
          <cell r="E184">
            <v>10.25</v>
          </cell>
          <cell r="F184">
            <v>4.452</v>
          </cell>
          <cell r="H184">
            <v>45.633000000000003</v>
          </cell>
        </row>
        <row r="185">
          <cell r="C185" t="str">
            <v>Influent Chamber</v>
          </cell>
        </row>
        <row r="186">
          <cell r="C186" t="str">
            <v>Outer Bed</v>
          </cell>
          <cell r="D186">
            <v>2</v>
          </cell>
          <cell r="E186">
            <v>10.25</v>
          </cell>
          <cell r="F186">
            <v>0.65</v>
          </cell>
          <cell r="H186">
            <v>13.325000000000001</v>
          </cell>
        </row>
        <row r="187">
          <cell r="C187" t="str">
            <v>Outer Channel Walls</v>
          </cell>
          <cell r="D187">
            <v>4</v>
          </cell>
          <cell r="E187">
            <v>10.25</v>
          </cell>
          <cell r="F187">
            <v>0.4</v>
          </cell>
          <cell r="H187">
            <v>16.400000000000002</v>
          </cell>
        </row>
        <row r="188">
          <cell r="C188" t="str">
            <v>Inner Bed</v>
          </cell>
          <cell r="D188">
            <v>2</v>
          </cell>
          <cell r="E188">
            <v>10.25</v>
          </cell>
          <cell r="F188">
            <v>0.45</v>
          </cell>
          <cell r="H188">
            <v>9.2249999999999996</v>
          </cell>
        </row>
        <row r="189">
          <cell r="C189" t="str">
            <v>Inner Channel Walls</v>
          </cell>
          <cell r="D189">
            <v>2</v>
          </cell>
          <cell r="E189">
            <v>10.25</v>
          </cell>
          <cell r="F189">
            <v>1.45</v>
          </cell>
          <cell r="H189">
            <v>29.724999999999998</v>
          </cell>
        </row>
        <row r="190">
          <cell r="C190" t="str">
            <v>Efluent Chamber</v>
          </cell>
        </row>
        <row r="191">
          <cell r="C191" t="str">
            <v>Inner Bed</v>
          </cell>
          <cell r="D191">
            <v>2</v>
          </cell>
          <cell r="E191">
            <v>10.25</v>
          </cell>
          <cell r="F191">
            <v>1.41</v>
          </cell>
          <cell r="H191">
            <v>28.904999999999998</v>
          </cell>
        </row>
        <row r="192">
          <cell r="C192" t="str">
            <v>Inner Channel Walls</v>
          </cell>
          <cell r="D192">
            <v>4</v>
          </cell>
          <cell r="E192">
            <v>10.25</v>
          </cell>
          <cell r="F192">
            <v>0.42299999999999999</v>
          </cell>
          <cell r="H192">
            <v>17.343</v>
          </cell>
        </row>
        <row r="193">
          <cell r="C193" t="str">
            <v>Outer Channel Walls</v>
          </cell>
          <cell r="D193">
            <v>2</v>
          </cell>
          <cell r="E193">
            <v>10.25</v>
          </cell>
          <cell r="F193">
            <v>0.96499999999999997</v>
          </cell>
          <cell r="H193">
            <v>19.782499999999999</v>
          </cell>
        </row>
        <row r="194">
          <cell r="C194" t="str">
            <v>Outer Channel Bed</v>
          </cell>
          <cell r="D194">
            <v>2</v>
          </cell>
          <cell r="E194">
            <v>10.25</v>
          </cell>
          <cell r="F194">
            <v>0.2</v>
          </cell>
          <cell r="H194">
            <v>4.1000000000000005</v>
          </cell>
        </row>
        <row r="195">
          <cell r="B195" t="str">
            <v>M-105</v>
          </cell>
          <cell r="C195" t="str">
            <v xml:space="preserve">Railing Work with 50mm GI Post @ 1600 c/c and 2 horizontal 40mm GI Pipe  </v>
          </cell>
          <cell r="I195">
            <v>48.6</v>
          </cell>
          <cell r="J195" t="str">
            <v>rm</v>
          </cell>
          <cell r="K195">
            <v>1000</v>
          </cell>
          <cell r="L195">
            <v>48600</v>
          </cell>
        </row>
        <row r="196">
          <cell r="C196" t="str">
            <v>Long Wall</v>
          </cell>
          <cell r="D196">
            <v>2</v>
          </cell>
          <cell r="E196">
            <v>13.8</v>
          </cell>
          <cell r="G196">
            <v>1</v>
          </cell>
          <cell r="H196">
            <v>27.6</v>
          </cell>
        </row>
        <row r="197">
          <cell r="C197" t="str">
            <v>Short Wall</v>
          </cell>
          <cell r="D197">
            <v>2</v>
          </cell>
          <cell r="E197">
            <v>10.5</v>
          </cell>
          <cell r="G197">
            <v>1</v>
          </cell>
          <cell r="H197">
            <v>21</v>
          </cell>
        </row>
        <row r="202">
          <cell r="B202" t="str">
            <v>1.4</v>
          </cell>
          <cell r="C202" t="str">
            <v>Site Clearance in thin vegetation area</v>
          </cell>
          <cell r="I202">
            <v>15000</v>
          </cell>
          <cell r="J202" t="str">
            <v>sqm</v>
          </cell>
          <cell r="K202">
            <v>2.76</v>
          </cell>
          <cell r="L202">
            <v>41400</v>
          </cell>
        </row>
        <row r="203">
          <cell r="C203" t="str">
            <v>Site Clearance</v>
          </cell>
          <cell r="D203">
            <v>1</v>
          </cell>
          <cell r="E203">
            <v>30</v>
          </cell>
          <cell r="F203">
            <v>20</v>
          </cell>
          <cell r="H203">
            <v>15000</v>
          </cell>
        </row>
        <row r="204">
          <cell r="B204">
            <v>2.14</v>
          </cell>
          <cell r="C204" t="str">
            <v>E/W Excavation for foundation, drain, pipelines etc. in BM Soil</v>
          </cell>
          <cell r="I204">
            <v>1134.7049999999999</v>
          </cell>
          <cell r="J204" t="str">
            <v>cum</v>
          </cell>
          <cell r="K204">
            <v>150.66839999999999</v>
          </cell>
          <cell r="L204">
            <v>170964.18682199999</v>
          </cell>
        </row>
        <row r="205">
          <cell r="C205" t="str">
            <v>Tank</v>
          </cell>
          <cell r="D205">
            <v>1</v>
          </cell>
          <cell r="E205">
            <v>25.3</v>
          </cell>
          <cell r="F205">
            <v>13.8</v>
          </cell>
          <cell r="G205">
            <v>3.25</v>
          </cell>
          <cell r="H205">
            <v>1134.7049999999999</v>
          </cell>
        </row>
        <row r="206">
          <cell r="B206">
            <v>11.16</v>
          </cell>
          <cell r="C206" t="str">
            <v xml:space="preserve">Stone soling with sand </v>
          </cell>
          <cell r="I206">
            <v>69.828000000000003</v>
          </cell>
          <cell r="J206" t="str">
            <v>cum</v>
          </cell>
          <cell r="K206">
            <v>1371.1740676875002</v>
          </cell>
          <cell r="L206">
            <v>95746.342798482758</v>
          </cell>
        </row>
        <row r="207">
          <cell r="C207" t="str">
            <v>Base</v>
          </cell>
          <cell r="D207">
            <v>1</v>
          </cell>
          <cell r="E207">
            <v>25.3</v>
          </cell>
          <cell r="F207">
            <v>13.8</v>
          </cell>
          <cell r="G207">
            <v>0.2</v>
          </cell>
          <cell r="H207">
            <v>69.828000000000003</v>
          </cell>
        </row>
        <row r="208">
          <cell r="B208" t="str">
            <v>7.2.c</v>
          </cell>
          <cell r="C208" t="str">
            <v xml:space="preserve">P.C.C. for  foundation &amp; walls in M10 </v>
          </cell>
          <cell r="I208">
            <v>26.185499999999998</v>
          </cell>
          <cell r="J208" t="str">
            <v>cum</v>
          </cell>
          <cell r="K208">
            <v>4334.2110718062495</v>
          </cell>
          <cell r="L208">
            <v>113493.48402078253</v>
          </cell>
        </row>
        <row r="209">
          <cell r="C209" t="str">
            <v>Base</v>
          </cell>
          <cell r="D209">
            <v>1</v>
          </cell>
          <cell r="E209">
            <v>25.3</v>
          </cell>
          <cell r="F209">
            <v>13.8</v>
          </cell>
          <cell r="G209">
            <v>7.4999999999999997E-2</v>
          </cell>
          <cell r="H209">
            <v>26.185499999999998</v>
          </cell>
        </row>
        <row r="210">
          <cell r="B210" t="str">
            <v>7.4.b</v>
          </cell>
          <cell r="C210" t="str">
            <v xml:space="preserve">P.C.C. for R.C.C. for super structures in M20 </v>
          </cell>
          <cell r="I210">
            <v>298.863</v>
          </cell>
          <cell r="J210" t="str">
            <v>cum</v>
          </cell>
          <cell r="K210">
            <v>6154.8131365578129</v>
          </cell>
          <cell r="L210">
            <v>1839445.9184310776</v>
          </cell>
        </row>
        <row r="211">
          <cell r="C211" t="str">
            <v>Bed</v>
          </cell>
          <cell r="D211">
            <v>1</v>
          </cell>
          <cell r="E211">
            <v>25.3</v>
          </cell>
          <cell r="F211">
            <v>13.8</v>
          </cell>
          <cell r="G211">
            <v>0.3</v>
          </cell>
          <cell r="H211">
            <v>104.74199999999999</v>
          </cell>
        </row>
        <row r="212">
          <cell r="C212" t="str">
            <v>Long Wall</v>
          </cell>
          <cell r="D212">
            <v>2</v>
          </cell>
          <cell r="E212">
            <v>24.3</v>
          </cell>
          <cell r="F212">
            <v>0.3</v>
          </cell>
          <cell r="G212">
            <v>3.8</v>
          </cell>
          <cell r="H212">
            <v>55.403999999999996</v>
          </cell>
        </row>
        <row r="213">
          <cell r="C213" t="str">
            <v>Short Wall</v>
          </cell>
          <cell r="D213">
            <v>6</v>
          </cell>
          <cell r="E213">
            <v>12.200000000000001</v>
          </cell>
          <cell r="F213">
            <v>0.3</v>
          </cell>
          <cell r="G213">
            <v>3.8</v>
          </cell>
          <cell r="H213">
            <v>83.447999999999993</v>
          </cell>
        </row>
        <row r="214">
          <cell r="C214" t="str">
            <v xml:space="preserve">Perforated Wall </v>
          </cell>
          <cell r="D214">
            <v>20</v>
          </cell>
          <cell r="E214">
            <v>4.5</v>
          </cell>
          <cell r="F214">
            <v>0.15</v>
          </cell>
          <cell r="G214">
            <v>3.5</v>
          </cell>
          <cell r="H214">
            <v>47.250000000000007</v>
          </cell>
        </row>
        <row r="215">
          <cell r="C215" t="str">
            <v>Weir Wall</v>
          </cell>
          <cell r="D215">
            <v>2</v>
          </cell>
          <cell r="E215">
            <v>1.1000000000000001</v>
          </cell>
          <cell r="F215">
            <v>24.3</v>
          </cell>
          <cell r="G215">
            <v>0.15</v>
          </cell>
          <cell r="H215">
            <v>8.0190000000000001</v>
          </cell>
        </row>
        <row r="216">
          <cell r="B216" t="str">
            <v>7.5</v>
          </cell>
          <cell r="C216" t="str">
            <v>Reinforcement work for R.C.C. work</v>
          </cell>
          <cell r="D216" t="str">
            <v>@100 kg/cum</v>
          </cell>
          <cell r="H216">
            <v>29.886299999999999</v>
          </cell>
          <cell r="I216">
            <v>29.886299999999999</v>
          </cell>
          <cell r="J216" t="str">
            <v>mt</v>
          </cell>
          <cell r="K216">
            <v>39248.537514867188</v>
          </cell>
          <cell r="L216">
            <v>1172993.5667305752</v>
          </cell>
        </row>
        <row r="217">
          <cell r="B217" t="str">
            <v>8.2.a</v>
          </cell>
          <cell r="C217" t="str">
            <v>Formwork for flooring and slab including materials</v>
          </cell>
          <cell r="I217">
            <v>1662.6</v>
          </cell>
          <cell r="J217" t="str">
            <v>sqm</v>
          </cell>
          <cell r="K217">
            <v>241.29415</v>
          </cell>
          <cell r="L217">
            <v>401175.65378999995</v>
          </cell>
        </row>
        <row r="218">
          <cell r="C218" t="str">
            <v>Long Wall</v>
          </cell>
          <cell r="D218">
            <v>4</v>
          </cell>
          <cell r="E218">
            <v>24.3</v>
          </cell>
          <cell r="G218">
            <v>3.8</v>
          </cell>
          <cell r="H218">
            <v>369.36</v>
          </cell>
        </row>
        <row r="219">
          <cell r="C219" t="str">
            <v>Short Wall</v>
          </cell>
          <cell r="D219">
            <v>12</v>
          </cell>
          <cell r="E219">
            <v>12.2</v>
          </cell>
          <cell r="G219">
            <v>3.8</v>
          </cell>
          <cell r="H219">
            <v>556.31999999999994</v>
          </cell>
        </row>
        <row r="220">
          <cell r="C220" t="str">
            <v xml:space="preserve">Perforated Wall </v>
          </cell>
          <cell r="D220">
            <v>40</v>
          </cell>
          <cell r="E220">
            <v>4.5</v>
          </cell>
          <cell r="G220">
            <v>3.5</v>
          </cell>
          <cell r="H220">
            <v>630</v>
          </cell>
        </row>
        <row r="221">
          <cell r="C221" t="str">
            <v>Weir Wall</v>
          </cell>
          <cell r="D221">
            <v>4</v>
          </cell>
          <cell r="E221">
            <v>1.1000000000000001</v>
          </cell>
          <cell r="G221">
            <v>24.3</v>
          </cell>
          <cell r="H221">
            <v>106.92000000000002</v>
          </cell>
        </row>
        <row r="222">
          <cell r="B222" t="str">
            <v>12.4.a</v>
          </cell>
          <cell r="C222" t="str">
            <v>20 mm plastering works in 1:3 cement sand mortar</v>
          </cell>
          <cell r="I222">
            <v>1680.88</v>
          </cell>
          <cell r="J222" t="str">
            <v>sqm</v>
          </cell>
          <cell r="K222">
            <v>176.78511684939062</v>
          </cell>
          <cell r="L222">
            <v>297154.56720980373</v>
          </cell>
        </row>
        <row r="223">
          <cell r="C223" t="str">
            <v>Bed</v>
          </cell>
          <cell r="D223">
            <v>1</v>
          </cell>
          <cell r="E223">
            <v>25.3</v>
          </cell>
          <cell r="F223">
            <v>13.8</v>
          </cell>
          <cell r="H223">
            <v>349.14000000000004</v>
          </cell>
        </row>
        <row r="224">
          <cell r="C224" t="str">
            <v>Long Wall</v>
          </cell>
          <cell r="D224">
            <v>2</v>
          </cell>
          <cell r="E224">
            <v>24.3</v>
          </cell>
          <cell r="F224">
            <v>3.8</v>
          </cell>
          <cell r="H224">
            <v>184.68</v>
          </cell>
        </row>
        <row r="225">
          <cell r="C225" t="str">
            <v>Short Wall</v>
          </cell>
          <cell r="D225">
            <v>10</v>
          </cell>
          <cell r="E225">
            <v>12.2</v>
          </cell>
          <cell r="F225">
            <v>3.8</v>
          </cell>
          <cell r="H225">
            <v>463.59999999999991</v>
          </cell>
        </row>
        <row r="226">
          <cell r="C226" t="str">
            <v xml:space="preserve">Perforated Wall </v>
          </cell>
          <cell r="D226">
            <v>40</v>
          </cell>
          <cell r="E226">
            <v>4.5</v>
          </cell>
          <cell r="F226">
            <v>3.5</v>
          </cell>
          <cell r="H226">
            <v>630</v>
          </cell>
        </row>
        <row r="227">
          <cell r="C227" t="str">
            <v>Weir Wall</v>
          </cell>
          <cell r="D227">
            <v>2</v>
          </cell>
          <cell r="E227">
            <v>1.1000000000000001</v>
          </cell>
          <cell r="F227">
            <v>24.3</v>
          </cell>
          <cell r="H227">
            <v>53.460000000000008</v>
          </cell>
        </row>
        <row r="228">
          <cell r="B228" t="str">
            <v>M-105</v>
          </cell>
          <cell r="C228" t="str">
            <v xml:space="preserve">Railing Work with 50mm GI Post @ 1600 c/c and 2 horizontal 40mm GI Pipe  </v>
          </cell>
          <cell r="I228">
            <v>73</v>
          </cell>
          <cell r="J228" t="str">
            <v>rm</v>
          </cell>
          <cell r="K228">
            <v>1000</v>
          </cell>
          <cell r="L228">
            <v>73000</v>
          </cell>
        </row>
        <row r="229">
          <cell r="C229" t="str">
            <v>Long Wall</v>
          </cell>
          <cell r="D229">
            <v>2</v>
          </cell>
          <cell r="E229">
            <v>24</v>
          </cell>
          <cell r="H229">
            <v>48</v>
          </cell>
        </row>
        <row r="230">
          <cell r="C230" t="str">
            <v>Short Wall</v>
          </cell>
          <cell r="D230">
            <v>2</v>
          </cell>
          <cell r="E230">
            <v>12.5</v>
          </cell>
          <cell r="H230">
            <v>25</v>
          </cell>
        </row>
        <row r="231">
          <cell r="B231" t="str">
            <v>M-108</v>
          </cell>
          <cell r="C231" t="str">
            <v>20-40mm river gravel filter filling work</v>
          </cell>
          <cell r="I231">
            <v>393.75</v>
          </cell>
          <cell r="J231" t="str">
            <v>cum</v>
          </cell>
          <cell r="K231">
            <v>2000</v>
          </cell>
          <cell r="L231">
            <v>787500</v>
          </cell>
        </row>
        <row r="232">
          <cell r="D232">
            <v>5</v>
          </cell>
          <cell r="E232">
            <v>5</v>
          </cell>
          <cell r="F232">
            <v>4.5</v>
          </cell>
          <cell r="G232">
            <v>3.5</v>
          </cell>
          <cell r="H232">
            <v>393.75</v>
          </cell>
        </row>
        <row r="233">
          <cell r="B233" t="str">
            <v>M-109</v>
          </cell>
          <cell r="C233" t="str">
            <v>10-20mm river gravel filter filling work</v>
          </cell>
          <cell r="I233">
            <v>236.25</v>
          </cell>
          <cell r="J233" t="str">
            <v>cum</v>
          </cell>
          <cell r="K233">
            <v>2500</v>
          </cell>
          <cell r="L233">
            <v>590625</v>
          </cell>
        </row>
        <row r="234">
          <cell r="D234">
            <v>5</v>
          </cell>
          <cell r="E234">
            <v>3</v>
          </cell>
          <cell r="F234">
            <v>4.5</v>
          </cell>
          <cell r="G234">
            <v>3.5</v>
          </cell>
          <cell r="H234">
            <v>236.25</v>
          </cell>
        </row>
        <row r="235">
          <cell r="B235" t="str">
            <v>M-110</v>
          </cell>
          <cell r="C235" t="str">
            <v>4-10mm river gravel filter filling work</v>
          </cell>
          <cell r="I235">
            <v>157.5</v>
          </cell>
          <cell r="J235" t="str">
            <v>cum</v>
          </cell>
          <cell r="K235">
            <v>3000</v>
          </cell>
          <cell r="L235">
            <v>472500</v>
          </cell>
        </row>
        <row r="236">
          <cell r="D236">
            <v>5</v>
          </cell>
          <cell r="E236">
            <v>2</v>
          </cell>
          <cell r="F236">
            <v>4.5</v>
          </cell>
          <cell r="G236">
            <v>3.5</v>
          </cell>
          <cell r="H236">
            <v>157.5</v>
          </cell>
        </row>
        <row r="237">
          <cell r="B237" t="str">
            <v>M-111</v>
          </cell>
          <cell r="C237" t="str">
            <v>MS U-Notch</v>
          </cell>
          <cell r="I237">
            <v>1</v>
          </cell>
          <cell r="J237" t="str">
            <v>job</v>
          </cell>
          <cell r="K237">
            <v>100000</v>
          </cell>
          <cell r="L237">
            <v>100000</v>
          </cell>
        </row>
        <row r="242">
          <cell r="B242" t="str">
            <v>1.1.b</v>
          </cell>
          <cell r="C242" t="str">
            <v>Cutting of Trees (21-60 cm dia.)</v>
          </cell>
          <cell r="D242">
            <v>40</v>
          </cell>
          <cell r="H242">
            <v>40</v>
          </cell>
          <cell r="I242">
            <v>40</v>
          </cell>
          <cell r="J242" t="str">
            <v>no</v>
          </cell>
          <cell r="K242">
            <v>35.880000000000003</v>
          </cell>
          <cell r="L242">
            <v>1435.2</v>
          </cell>
        </row>
        <row r="243">
          <cell r="B243" t="str">
            <v>1.2.b</v>
          </cell>
          <cell r="C243" t="str">
            <v>Removal of Tree roots (21-60 cm dia.)</v>
          </cell>
          <cell r="D243">
            <v>40</v>
          </cell>
          <cell r="H243">
            <v>40</v>
          </cell>
          <cell r="I243">
            <v>40</v>
          </cell>
          <cell r="J243" t="str">
            <v>no</v>
          </cell>
          <cell r="K243">
            <v>48.760000000000005</v>
          </cell>
          <cell r="L243">
            <v>1950.4</v>
          </cell>
        </row>
        <row r="244">
          <cell r="B244" t="str">
            <v>1.4</v>
          </cell>
          <cell r="C244" t="str">
            <v>Site Clearance in thin vegetation area</v>
          </cell>
          <cell r="D244">
            <v>1</v>
          </cell>
          <cell r="E244">
            <v>90</v>
          </cell>
          <cell r="F244">
            <v>75</v>
          </cell>
          <cell r="H244">
            <v>6750</v>
          </cell>
          <cell r="I244">
            <v>6750</v>
          </cell>
          <cell r="J244" t="str">
            <v>sqm</v>
          </cell>
          <cell r="K244">
            <v>2.76</v>
          </cell>
          <cell r="L244">
            <v>18630</v>
          </cell>
        </row>
        <row r="245">
          <cell r="B245">
            <v>2.14</v>
          </cell>
          <cell r="C245" t="str">
            <v>E/W Excavation for foundation, drain, pipelines etc. in BM Soil</v>
          </cell>
          <cell r="H245">
            <v>471.36078682760183</v>
          </cell>
          <cell r="I245">
            <v>471.36078682760183</v>
          </cell>
          <cell r="J245" t="str">
            <v>cum</v>
          </cell>
          <cell r="K245">
            <v>150.66839999999999</v>
          </cell>
          <cell r="L245">
            <v>71019.175574055844</v>
          </cell>
        </row>
        <row r="246">
          <cell r="C246" t="str">
            <v>Reservoir(50 cum)</v>
          </cell>
          <cell r="D246">
            <v>1</v>
          </cell>
          <cell r="E246">
            <v>5</v>
          </cell>
          <cell r="G246">
            <v>2.5</v>
          </cell>
          <cell r="H246">
            <v>17.562036827601816</v>
          </cell>
        </row>
        <row r="247">
          <cell r="C247" t="str">
            <v>Fencing post</v>
          </cell>
          <cell r="D247">
            <v>163</v>
          </cell>
          <cell r="E247">
            <v>0.3</v>
          </cell>
          <cell r="F247">
            <v>0.3</v>
          </cell>
          <cell r="G247">
            <v>0.65</v>
          </cell>
          <cell r="H247">
            <v>9.535499999999999</v>
          </cell>
        </row>
        <row r="248">
          <cell r="C248" t="str">
            <v>Gate</v>
          </cell>
          <cell r="D248">
            <v>2</v>
          </cell>
          <cell r="E248">
            <v>0.45</v>
          </cell>
          <cell r="F248">
            <v>0.45</v>
          </cell>
          <cell r="G248">
            <v>0.65</v>
          </cell>
          <cell r="H248">
            <v>0.26325000000000004</v>
          </cell>
        </row>
        <row r="249">
          <cell r="C249" t="str">
            <v>Retaining Wall</v>
          </cell>
          <cell r="D249">
            <v>1</v>
          </cell>
          <cell r="E249">
            <v>64</v>
          </cell>
          <cell r="F249">
            <v>2</v>
          </cell>
          <cell r="G249">
            <v>3</v>
          </cell>
          <cell r="H249">
            <v>384</v>
          </cell>
        </row>
        <row r="250">
          <cell r="C250" t="str">
            <v>Guard house</v>
          </cell>
          <cell r="D250">
            <v>1</v>
          </cell>
          <cell r="E250">
            <v>10</v>
          </cell>
          <cell r="F250">
            <v>6</v>
          </cell>
          <cell r="G250">
            <v>1</v>
          </cell>
          <cell r="H250">
            <v>60</v>
          </cell>
        </row>
        <row r="251">
          <cell r="B251">
            <v>11.16</v>
          </cell>
          <cell r="C251" t="str">
            <v xml:space="preserve">Stone soling with sand </v>
          </cell>
          <cell r="H251">
            <v>20.501249999999995</v>
          </cell>
          <cell r="I251">
            <v>20.501249999999995</v>
          </cell>
          <cell r="J251" t="str">
            <v>cum</v>
          </cell>
          <cell r="K251">
            <v>1371.1740676875002</v>
          </cell>
          <cell r="L251">
            <v>28110.782355178355</v>
          </cell>
        </row>
        <row r="252">
          <cell r="C252" t="str">
            <v>Fencing post</v>
          </cell>
          <cell r="D252">
            <v>163</v>
          </cell>
          <cell r="E252">
            <v>0.3</v>
          </cell>
          <cell r="F252">
            <v>0.3</v>
          </cell>
          <cell r="G252">
            <v>0.15</v>
          </cell>
          <cell r="H252">
            <v>2.2004999999999995</v>
          </cell>
        </row>
        <row r="253">
          <cell r="C253" t="str">
            <v>Retaining Wall</v>
          </cell>
          <cell r="D253">
            <v>1</v>
          </cell>
          <cell r="E253">
            <v>64</v>
          </cell>
          <cell r="F253">
            <v>1.9</v>
          </cell>
          <cell r="G253">
            <v>0.15</v>
          </cell>
          <cell r="H253">
            <v>18.239999999999998</v>
          </cell>
        </row>
        <row r="254">
          <cell r="C254" t="str">
            <v>Gate</v>
          </cell>
          <cell r="D254">
            <v>2</v>
          </cell>
          <cell r="E254">
            <v>0.45</v>
          </cell>
          <cell r="F254">
            <v>0.45</v>
          </cell>
          <cell r="G254">
            <v>0.15</v>
          </cell>
          <cell r="H254">
            <v>6.0749999999999998E-2</v>
          </cell>
        </row>
        <row r="255">
          <cell r="B255" t="str">
            <v>6.1.b</v>
          </cell>
          <cell r="C255" t="str">
            <v>Rubble masonry works in 1:4 cement mortar</v>
          </cell>
          <cell r="H255">
            <v>225.70949999999999</v>
          </cell>
          <cell r="I255">
            <v>225.70949999999999</v>
          </cell>
          <cell r="J255" t="str">
            <v>cum</v>
          </cell>
          <cell r="K255">
            <v>3062.1631243026563</v>
          </cell>
          <cell r="L255">
            <v>691159.30770479038</v>
          </cell>
        </row>
        <row r="256">
          <cell r="C256" t="str">
            <v>Retaining Wall</v>
          </cell>
          <cell r="D256">
            <v>1</v>
          </cell>
          <cell r="E256">
            <v>64</v>
          </cell>
          <cell r="F256">
            <v>1.1499999999999999</v>
          </cell>
          <cell r="G256">
            <v>3</v>
          </cell>
          <cell r="H256">
            <v>220.79999999999998</v>
          </cell>
        </row>
        <row r="257">
          <cell r="C257" t="str">
            <v>Gate base</v>
          </cell>
          <cell r="D257">
            <v>2</v>
          </cell>
          <cell r="E257">
            <v>0.45</v>
          </cell>
          <cell r="F257">
            <v>0.45</v>
          </cell>
          <cell r="G257">
            <v>0.5</v>
          </cell>
          <cell r="H257">
            <v>0.20250000000000001</v>
          </cell>
        </row>
        <row r="258">
          <cell r="C258" t="str">
            <v>Gate upper</v>
          </cell>
          <cell r="D258">
            <v>2</v>
          </cell>
          <cell r="E258">
            <v>0.3</v>
          </cell>
          <cell r="F258">
            <v>0.3</v>
          </cell>
          <cell r="G258">
            <v>1.7</v>
          </cell>
          <cell r="H258">
            <v>0.30599999999999999</v>
          </cell>
        </row>
        <row r="259">
          <cell r="C259" t="str">
            <v>Post upper</v>
          </cell>
          <cell r="D259">
            <v>163</v>
          </cell>
          <cell r="E259">
            <v>0.3</v>
          </cell>
          <cell r="F259">
            <v>0.3</v>
          </cell>
          <cell r="G259">
            <v>0.3</v>
          </cell>
          <cell r="H259">
            <v>4.4009999999999989</v>
          </cell>
        </row>
        <row r="260">
          <cell r="B260" t="str">
            <v>7.2.c</v>
          </cell>
          <cell r="C260" t="str">
            <v xml:space="preserve">P.C.C. for  foundation &amp; walls in M10 </v>
          </cell>
          <cell r="H260">
            <v>16.454999999999998</v>
          </cell>
          <cell r="I260">
            <v>16.454999999999998</v>
          </cell>
          <cell r="J260" t="str">
            <v>cum</v>
          </cell>
          <cell r="K260">
            <v>4334.2110718062495</v>
          </cell>
          <cell r="L260">
            <v>71319.443186571822</v>
          </cell>
        </row>
        <row r="261">
          <cell r="C261" t="str">
            <v>Retaining Wall</v>
          </cell>
          <cell r="D261">
            <v>1</v>
          </cell>
          <cell r="E261">
            <v>64</v>
          </cell>
          <cell r="F261">
            <v>1.9</v>
          </cell>
          <cell r="G261">
            <v>7.4999999999999997E-2</v>
          </cell>
          <cell r="H261">
            <v>9.1199999999999992</v>
          </cell>
        </row>
        <row r="262">
          <cell r="C262" t="str">
            <v>Fencing post</v>
          </cell>
          <cell r="D262">
            <v>163</v>
          </cell>
          <cell r="E262">
            <v>0.3</v>
          </cell>
          <cell r="F262">
            <v>0.3</v>
          </cell>
          <cell r="G262">
            <v>0.5</v>
          </cell>
          <cell r="H262">
            <v>7.3349999999999991</v>
          </cell>
        </row>
        <row r="263">
          <cell r="B263" t="str">
            <v>M-112</v>
          </cell>
          <cell r="C263" t="str">
            <v>Barbed Wire</v>
          </cell>
          <cell r="H263">
            <v>524.79999999999995</v>
          </cell>
          <cell r="I263">
            <v>524.79999999999995</v>
          </cell>
          <cell r="J263" t="str">
            <v>kg</v>
          </cell>
          <cell r="K263">
            <v>65</v>
          </cell>
          <cell r="L263">
            <v>34112</v>
          </cell>
        </row>
        <row r="264">
          <cell r="C264" t="str">
            <v>Straight</v>
          </cell>
          <cell r="D264">
            <v>1148</v>
          </cell>
          <cell r="E264">
            <v>2</v>
          </cell>
          <cell r="H264">
            <v>367.36</v>
          </cell>
        </row>
        <row r="265">
          <cell r="C265" t="str">
            <v>Diagonal</v>
          </cell>
          <cell r="D265">
            <v>328</v>
          </cell>
          <cell r="E265">
            <v>3</v>
          </cell>
          <cell r="H265">
            <v>157.44</v>
          </cell>
        </row>
        <row r="266">
          <cell r="B266" t="str">
            <v>M-1</v>
          </cell>
          <cell r="C266" t="str">
            <v xml:space="preserve">Fabrication &amp; placing of Angle post </v>
          </cell>
          <cell r="D266">
            <v>165</v>
          </cell>
          <cell r="H266">
            <v>165</v>
          </cell>
          <cell r="I266">
            <v>165</v>
          </cell>
          <cell r="J266" t="str">
            <v>no</v>
          </cell>
          <cell r="K266">
            <v>315.2955</v>
          </cell>
          <cell r="L266">
            <v>52023.7575</v>
          </cell>
        </row>
        <row r="267">
          <cell r="B267" t="str">
            <v>M-2</v>
          </cell>
          <cell r="C267" t="str">
            <v>Fabrication &amp; placing of MS Grill gate</v>
          </cell>
          <cell r="D267">
            <v>1</v>
          </cell>
          <cell r="H267">
            <v>1</v>
          </cell>
          <cell r="I267">
            <v>1</v>
          </cell>
          <cell r="J267" t="str">
            <v>set</v>
          </cell>
          <cell r="K267">
            <v>2717.148815</v>
          </cell>
          <cell r="L267">
            <v>2717.148815</v>
          </cell>
        </row>
        <row r="268">
          <cell r="K268" t="str">
            <v>Total</v>
          </cell>
          <cell r="L268">
            <v>972477.21513559634</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p"/>
      <sheetName val="Control Panel"/>
      <sheetName val="Data"/>
      <sheetName val="Kuwapani"/>
      <sheetName val="Survey"/>
      <sheetName val="PPR Summary"/>
      <sheetName val="OUTPUT"/>
      <sheetName val="Maintenance"/>
      <sheetName val="ADP Summary"/>
      <sheetName val="Rev ADP Summary"/>
      <sheetName val="Pr"/>
    </sheetNames>
    <sheetDataSet>
      <sheetData sheetId="0" refreshError="1"/>
      <sheetData sheetId="1">
        <row r="15">
          <cell r="C15" t="str">
            <v>Keep this Row BLANK!</v>
          </cell>
        </row>
        <row r="16">
          <cell r="C16" t="str">
            <v>Hide this Row</v>
          </cell>
        </row>
        <row r="17">
          <cell r="C17" t="str">
            <v>Unhide all Hidden Rows</v>
          </cell>
        </row>
        <row r="18">
          <cell r="C18" t="str">
            <v>Survey Design and Estimate Updating</v>
          </cell>
        </row>
        <row r="19">
          <cell r="C19" t="str">
            <v>Land Acquisition</v>
          </cell>
        </row>
        <row r="20">
          <cell r="C20" t="str">
            <v>Project Appraisal</v>
          </cell>
        </row>
        <row r="21">
          <cell r="C21" t="str">
            <v>Preconstruction Trainings</v>
          </cell>
        </row>
        <row r="22">
          <cell r="C22" t="str">
            <v>Procurement of Pipes</v>
          </cell>
        </row>
        <row r="23">
          <cell r="C23" t="str">
            <v>Procurement of Fittings</v>
          </cell>
        </row>
        <row r="24">
          <cell r="C24" t="str">
            <v>Transportation of Pipes &amp; Fittings</v>
          </cell>
        </row>
        <row r="25">
          <cell r="C25" t="str">
            <v>Surface Intake Construction</v>
          </cell>
        </row>
        <row r="26">
          <cell r="C26" t="str">
            <v>Deep Tubewell Construction</v>
          </cell>
        </row>
        <row r="27">
          <cell r="C27" t="str">
            <v>Procurement of Electromechanical Equipments</v>
          </cell>
        </row>
        <row r="28">
          <cell r="C28" t="str">
            <v>Electrification Works</v>
          </cell>
        </row>
        <row r="29">
          <cell r="C29" t="str">
            <v>Operator/Pump House construction</v>
          </cell>
        </row>
        <row r="30">
          <cell r="C30" t="str">
            <v>Transmission Pipeline works</v>
          </cell>
        </row>
        <row r="31">
          <cell r="C31" t="str">
            <v>Ground RT construction</v>
          </cell>
        </row>
        <row r="32">
          <cell r="C32" t="str">
            <v>OHT construction</v>
          </cell>
        </row>
        <row r="33">
          <cell r="C33" t="str">
            <v>Distribution Pipeline works</v>
          </cell>
        </row>
        <row r="34">
          <cell r="C34" t="str">
            <v>Public Tapstand construction</v>
          </cell>
        </row>
        <row r="35">
          <cell r="C35" t="str">
            <v>Miscellaneous Construction works</v>
          </cell>
        </row>
        <row r="36">
          <cell r="C36" t="str">
            <v xml:space="preserve"> Grit Chamber construction</v>
          </cell>
        </row>
        <row r="37">
          <cell r="C37" t="str">
            <v xml:space="preserve"> Sediment Tank construction</v>
          </cell>
        </row>
        <row r="38">
          <cell r="C38" t="str">
            <v xml:space="preserve"> Roughing Filter construction</v>
          </cell>
        </row>
        <row r="39">
          <cell r="C39" t="str">
            <v xml:space="preserve"> Slow Sand Filter construction</v>
          </cell>
        </row>
        <row r="40">
          <cell r="C40" t="str">
            <v>Pressure Filter Unit Installation</v>
          </cell>
        </row>
        <row r="41">
          <cell r="C41" t="str">
            <v>Compound wall construction</v>
          </cell>
        </row>
        <row r="42">
          <cell r="C42" t="str">
            <v>SLTS program</v>
          </cell>
        </row>
        <row r="43">
          <cell r="C43" t="str">
            <v>Private HH Latrine construction</v>
          </cell>
        </row>
        <row r="44">
          <cell r="C44" t="str">
            <v>Institutional Latrine construction</v>
          </cell>
        </row>
        <row r="45">
          <cell r="C45" t="str">
            <v>Sewer Facility construction</v>
          </cell>
        </row>
        <row r="46">
          <cell r="C46" t="str">
            <v>Repair of WSP Component Structures</v>
          </cell>
        </row>
        <row r="47">
          <cell r="C47" t="str">
            <v>Post Construction Training</v>
          </cell>
        </row>
        <row r="48">
          <cell r="C48" t="str">
            <v>Project Completion &amp; Handover with Tools</v>
          </cell>
        </row>
        <row r="49">
          <cell r="C49" t="str">
            <v>General Contingencies</v>
          </cell>
        </row>
        <row r="50">
          <cell r="C50" t="str">
            <v>Price Adjustment Contingencies</v>
          </cell>
        </row>
        <row r="51">
          <cell r="C51" t="str">
            <v>Physical Contingencies</v>
          </cell>
        </row>
        <row r="52">
          <cell r="C52" t="str">
            <v>Monitoring &amp; Supervision of Projects</v>
          </cell>
        </row>
        <row r="53">
          <cell r="C53" t="str">
            <v>Exchange Visit Program</v>
          </cell>
        </row>
      </sheetData>
      <sheetData sheetId="2"/>
      <sheetData sheetId="3" refreshError="1"/>
      <sheetData sheetId="4" refreshError="1"/>
      <sheetData sheetId="5"/>
      <sheetData sheetId="6"/>
      <sheetData sheetId="7" refreshError="1"/>
      <sheetData sheetId="8"/>
      <sheetData sheetId="9"/>
      <sheetData sheetId="10"/>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r"/>
      <sheetName val="CONTROL PANEL"/>
      <sheetName val="Data"/>
      <sheetName val="Ishane"/>
      <sheetName val="Ap"/>
      <sheetName val="Trial"/>
      <sheetName val="Survey"/>
      <sheetName val="Pratal"/>
      <sheetName val="Karapu"/>
      <sheetName val="OUTPUT"/>
      <sheetName val="Gaikhur-San"/>
      <sheetName val="Spcl Monitored"/>
      <sheetName val="Maintenance"/>
      <sheetName val="NMIP"/>
      <sheetName val="Luitel-San"/>
      <sheetName val="PPR Summary"/>
      <sheetName val="ADP Summary"/>
      <sheetName val="Rev ADP Summary"/>
      <sheetName val="Cover"/>
    </sheetNames>
    <sheetDataSet>
      <sheetData sheetId="0"/>
      <sheetData sheetId="1">
        <row r="20">
          <cell r="C20" t="str">
            <v>Select Budget Head or define new one</v>
          </cell>
        </row>
        <row r="21">
          <cell r="C21" t="str">
            <v>48—3÷4—804</v>
          </cell>
        </row>
        <row r="22">
          <cell r="C22" t="str">
            <v>48—3÷4—802</v>
          </cell>
        </row>
        <row r="23">
          <cell r="C23" t="str">
            <v>48—3÷4—727</v>
          </cell>
        </row>
        <row r="24">
          <cell r="C24" t="str">
            <v>48—3÷4—722</v>
          </cell>
        </row>
        <row r="25">
          <cell r="C25" t="str">
            <v>48—3÷4—720</v>
          </cell>
        </row>
        <row r="26">
          <cell r="C26" t="str">
            <v>48—3÷4—716</v>
          </cell>
        </row>
        <row r="27">
          <cell r="C27" t="str">
            <v>48—3÷4—712</v>
          </cell>
        </row>
        <row r="28">
          <cell r="C28" t="str">
            <v>48—3÷4—711</v>
          </cell>
        </row>
        <row r="29">
          <cell r="C29" t="str">
            <v>48—3÷4—710</v>
          </cell>
        </row>
        <row r="30">
          <cell r="C30" t="str">
            <v>48—3÷4—709</v>
          </cell>
        </row>
        <row r="31">
          <cell r="C31" t="str">
            <v>48—3÷4—708</v>
          </cell>
        </row>
        <row r="32">
          <cell r="C32" t="str">
            <v>48—3÷4—707</v>
          </cell>
        </row>
        <row r="33">
          <cell r="C33" t="str">
            <v>48—3÷4—706</v>
          </cell>
        </row>
        <row r="34">
          <cell r="C34" t="str">
            <v>48—3÷4—705</v>
          </cell>
        </row>
        <row r="35">
          <cell r="C35" t="str">
            <v>48—3÷4—682</v>
          </cell>
        </row>
        <row r="36">
          <cell r="C36" t="str">
            <v>48—3÷4—165</v>
          </cell>
        </row>
        <row r="51">
          <cell r="C51" t="str">
            <v>Design and Estimate Preparation/Updating</v>
          </cell>
        </row>
        <row r="52">
          <cell r="C52" t="str">
            <v>Survey Program</v>
          </cell>
        </row>
        <row r="53">
          <cell r="C53" t="str">
            <v>Land Acquisition</v>
          </cell>
        </row>
        <row r="54">
          <cell r="C54" t="str">
            <v>Project Appraisal</v>
          </cell>
        </row>
        <row r="55">
          <cell r="C55" t="str">
            <v>Pre-construction Trainings</v>
          </cell>
        </row>
        <row r="56">
          <cell r="C56" t="str">
            <v>District Data Verification Workshop</v>
          </cell>
        </row>
        <row r="57">
          <cell r="C57" t="str">
            <v>WatSan Data Updating</v>
          </cell>
        </row>
        <row r="58">
          <cell r="C58" t="str">
            <v>Entry of Updated Data</v>
          </cell>
        </row>
        <row r="59">
          <cell r="C59" t="str">
            <v>Keep this Row BLANK!</v>
          </cell>
        </row>
        <row r="60">
          <cell r="C60" t="str">
            <v>Hide this Row</v>
          </cell>
        </row>
        <row r="61">
          <cell r="C61" t="str">
            <v>Hide Unnecessary Rows</v>
          </cell>
        </row>
        <row r="62">
          <cell r="C62" t="str">
            <v>Unhide all Hidden Rows</v>
          </cell>
        </row>
        <row r="357">
          <cell r="C357" t="str">
            <v>Darchula</v>
          </cell>
        </row>
        <row r="358">
          <cell r="C358" t="str">
            <v>Baitadi</v>
          </cell>
        </row>
        <row r="359">
          <cell r="C359" t="str">
            <v>Dadeldhura</v>
          </cell>
        </row>
        <row r="360">
          <cell r="C360" t="str">
            <v>Kanchanpur</v>
          </cell>
        </row>
        <row r="361">
          <cell r="C361" t="str">
            <v>Kailali</v>
          </cell>
        </row>
        <row r="362">
          <cell r="C362" t="str">
            <v>Achham</v>
          </cell>
        </row>
        <row r="363">
          <cell r="C363" t="str">
            <v>Doti</v>
          </cell>
        </row>
        <row r="364">
          <cell r="C364" t="str">
            <v>Bajhang</v>
          </cell>
        </row>
        <row r="365">
          <cell r="C365" t="str">
            <v>Bajura</v>
          </cell>
        </row>
        <row r="366">
          <cell r="C366" t="str">
            <v>Humla</v>
          </cell>
        </row>
        <row r="367">
          <cell r="C367" t="str">
            <v>Mugu</v>
          </cell>
        </row>
        <row r="368">
          <cell r="C368" t="str">
            <v>Jumla</v>
          </cell>
        </row>
        <row r="369">
          <cell r="C369" t="str">
            <v>Kalikot</v>
          </cell>
        </row>
        <row r="370">
          <cell r="C370" t="str">
            <v>Dolpa</v>
          </cell>
        </row>
        <row r="371">
          <cell r="C371" t="str">
            <v>Jajarkot</v>
          </cell>
        </row>
        <row r="372">
          <cell r="C372" t="str">
            <v>Dailekh</v>
          </cell>
        </row>
        <row r="373">
          <cell r="C373" t="str">
            <v>Surkhet</v>
          </cell>
        </row>
        <row r="374">
          <cell r="C374" t="str">
            <v>Bardiya</v>
          </cell>
        </row>
        <row r="375">
          <cell r="C375" t="str">
            <v>Banke</v>
          </cell>
        </row>
        <row r="376">
          <cell r="C376" t="str">
            <v>Dang</v>
          </cell>
        </row>
        <row r="377">
          <cell r="C377" t="str">
            <v>Salyan</v>
          </cell>
        </row>
        <row r="378">
          <cell r="C378" t="str">
            <v>Rukum</v>
          </cell>
        </row>
        <row r="379">
          <cell r="C379" t="str">
            <v>Rolpa</v>
          </cell>
        </row>
        <row r="380">
          <cell r="C380" t="str">
            <v>Pyuthan</v>
          </cell>
        </row>
        <row r="381">
          <cell r="C381" t="str">
            <v>Kapilvastu</v>
          </cell>
        </row>
        <row r="382">
          <cell r="C382" t="str">
            <v>Rupandehi</v>
          </cell>
        </row>
        <row r="383">
          <cell r="C383" t="str">
            <v>Arghakhanchi</v>
          </cell>
        </row>
        <row r="384">
          <cell r="C384" t="str">
            <v>Palpa</v>
          </cell>
        </row>
        <row r="385">
          <cell r="C385" t="str">
            <v>Nawalparasi</v>
          </cell>
        </row>
        <row r="386">
          <cell r="C386" t="str">
            <v>Gulmi</v>
          </cell>
        </row>
        <row r="387">
          <cell r="C387" t="str">
            <v>Baglung</v>
          </cell>
        </row>
        <row r="388">
          <cell r="C388" t="str">
            <v>Myagdi</v>
          </cell>
        </row>
        <row r="389">
          <cell r="C389" t="str">
            <v>Mustang</v>
          </cell>
        </row>
        <row r="390">
          <cell r="C390" t="str">
            <v>Parvat</v>
          </cell>
        </row>
        <row r="391">
          <cell r="C391" t="str">
            <v>Manang</v>
          </cell>
        </row>
        <row r="392">
          <cell r="C392" t="str">
            <v>Kaski</v>
          </cell>
        </row>
        <row r="393">
          <cell r="C393" t="str">
            <v>Syangja</v>
          </cell>
        </row>
        <row r="394">
          <cell r="C394" t="str">
            <v>Tanahu</v>
          </cell>
        </row>
        <row r="395">
          <cell r="C395" t="str">
            <v>Lamjung</v>
          </cell>
        </row>
        <row r="396">
          <cell r="C396" t="str">
            <v>Gorkha</v>
          </cell>
        </row>
        <row r="397">
          <cell r="C397" t="str">
            <v>Chitwan</v>
          </cell>
        </row>
        <row r="398">
          <cell r="C398" t="str">
            <v>Makwanpur</v>
          </cell>
        </row>
        <row r="399">
          <cell r="C399" t="str">
            <v>Bara</v>
          </cell>
        </row>
        <row r="400">
          <cell r="C400" t="str">
            <v>Parsa</v>
          </cell>
        </row>
        <row r="401">
          <cell r="C401" t="str">
            <v>Rautahat</v>
          </cell>
        </row>
        <row r="402">
          <cell r="C402" t="str">
            <v>Dhading</v>
          </cell>
        </row>
        <row r="403">
          <cell r="C403" t="str">
            <v>Rasuwa</v>
          </cell>
        </row>
        <row r="404">
          <cell r="C404" t="str">
            <v>Nuwakot</v>
          </cell>
        </row>
        <row r="405">
          <cell r="C405" t="str">
            <v>Kathmandu</v>
          </cell>
        </row>
        <row r="406">
          <cell r="C406" t="str">
            <v>Lalitpur</v>
          </cell>
        </row>
        <row r="407">
          <cell r="C407" t="str">
            <v>Bhaktapur</v>
          </cell>
        </row>
        <row r="408">
          <cell r="C408" t="str">
            <v>Kavre</v>
          </cell>
        </row>
        <row r="409">
          <cell r="C409" t="str">
            <v>Sindhupalchok</v>
          </cell>
        </row>
        <row r="410">
          <cell r="C410" t="str">
            <v>Dolakha</v>
          </cell>
        </row>
        <row r="411">
          <cell r="C411" t="str">
            <v>Ramechhap</v>
          </cell>
        </row>
        <row r="412">
          <cell r="C412" t="str">
            <v>Sindhuli</v>
          </cell>
        </row>
        <row r="413">
          <cell r="C413" t="str">
            <v>Sarlahi</v>
          </cell>
        </row>
        <row r="414">
          <cell r="C414" t="str">
            <v>Mahottari</v>
          </cell>
        </row>
        <row r="415">
          <cell r="C415" t="str">
            <v>Dhanusha</v>
          </cell>
        </row>
        <row r="416">
          <cell r="C416" t="str">
            <v>Siraha</v>
          </cell>
        </row>
        <row r="417">
          <cell r="C417" t="str">
            <v>Saptari</v>
          </cell>
        </row>
        <row r="418">
          <cell r="C418" t="str">
            <v>Udaypur</v>
          </cell>
        </row>
        <row r="419">
          <cell r="C419" t="str">
            <v>Khotang</v>
          </cell>
        </row>
        <row r="420">
          <cell r="C420" t="str">
            <v>Okhaldhunga</v>
          </cell>
        </row>
        <row r="421">
          <cell r="C421" t="str">
            <v>Solukhumbu</v>
          </cell>
        </row>
        <row r="422">
          <cell r="C422" t="str">
            <v>Sankhuwasabha</v>
          </cell>
        </row>
        <row r="423">
          <cell r="C423" t="str">
            <v>Bhojpur</v>
          </cell>
        </row>
        <row r="424">
          <cell r="C424" t="str">
            <v>Terhathum</v>
          </cell>
        </row>
        <row r="425">
          <cell r="C425" t="str">
            <v>Dhankuta</v>
          </cell>
        </row>
        <row r="426">
          <cell r="C426" t="str">
            <v>Sunsari</v>
          </cell>
        </row>
        <row r="427">
          <cell r="C427" t="str">
            <v>Morang</v>
          </cell>
        </row>
        <row r="428">
          <cell r="C428" t="str">
            <v>Jhapa</v>
          </cell>
        </row>
        <row r="429">
          <cell r="C429" t="str">
            <v>Ilam</v>
          </cell>
        </row>
        <row r="430">
          <cell r="C430" t="str">
            <v>Panchthar</v>
          </cell>
        </row>
        <row r="431">
          <cell r="C431" t="str">
            <v>Taplejung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Unit Rate"/>
      <sheetName val="LabMatRate"/>
      <sheetName val="RateAnalysis"/>
      <sheetName val="Gwalek-summ.Rate"/>
      <sheetName val="SprInt1"/>
      <sheetName val="SprInt2"/>
      <sheetName val="StrInt2"/>
      <sheetName val="panera"/>
      <sheetName val="DC"/>
      <sheetName val="Fence"/>
      <sheetName val="frt"/>
      <sheetName val="FRT fitt"/>
      <sheetName val="SedTank"/>
      <sheetName val="VC-avc"/>
      <sheetName val="Protection"/>
      <sheetName val="PSP RCC post"/>
      <sheetName val="Psp-new"/>
      <sheetName val="cross 30-6"/>
      <sheetName val="Pipe-proc."/>
      <sheetName val="pipe lay"/>
      <sheetName val="Fitt."/>
      <sheetName val="tran"/>
      <sheetName val="T&amp;P-i"/>
      <sheetName val="Toilet"/>
      <sheetName val="Sanit-1"/>
      <sheetName val="Sanit-2"/>
      <sheetName val="summ-1"/>
      <sheetName val="salient"/>
      <sheetName val="est appro"/>
      <sheetName val="completed"/>
      <sheetName val="compa"/>
      <sheetName val="CabCros"/>
      <sheetName val="UnderCros"/>
      <sheetName val="Piprot"/>
      <sheetName val="Urinal &amp; toilet"/>
      <sheetName val="T&amp;P-1"/>
      <sheetName val="medium VC"/>
      <sheetName val="Small VC"/>
      <sheetName val="PipeVC"/>
      <sheetName val="PSP II"/>
      <sheetName val="PSP"/>
      <sheetName val="pipe proc."/>
      <sheetName val="tools  (2)"/>
      <sheetName val="Private-toilet"/>
    </sheetNames>
    <sheetDataSet>
      <sheetData sheetId="0" refreshError="1"/>
      <sheetData sheetId="1">
        <row r="7">
          <cell r="C7" t="str">
            <v>Skilled</v>
          </cell>
          <cell r="D7" t="str">
            <v>m-day</v>
          </cell>
          <cell r="E7">
            <v>400</v>
          </cell>
        </row>
        <row r="8">
          <cell r="C8" t="str">
            <v>Unskilled</v>
          </cell>
          <cell r="D8" t="str">
            <v>m-day</v>
          </cell>
          <cell r="E8">
            <v>260</v>
          </cell>
        </row>
        <row r="9">
          <cell r="C9" t="str">
            <v>Blaster</v>
          </cell>
          <cell r="D9" t="str">
            <v>m-day</v>
          </cell>
          <cell r="E9">
            <v>315</v>
          </cell>
        </row>
        <row r="10">
          <cell r="C10" t="str">
            <v>Carpenter</v>
          </cell>
          <cell r="D10" t="str">
            <v>m-day</v>
          </cell>
          <cell r="E10">
            <v>400</v>
          </cell>
        </row>
        <row r="11">
          <cell r="C11" t="str">
            <v>Painter</v>
          </cell>
          <cell r="D11" t="str">
            <v>m-day</v>
          </cell>
          <cell r="E11">
            <v>400</v>
          </cell>
        </row>
        <row r="12">
          <cell r="C12" t="str">
            <v>Plumber</v>
          </cell>
          <cell r="D12" t="str">
            <v>m-day</v>
          </cell>
          <cell r="E12">
            <v>280</v>
          </cell>
        </row>
        <row r="13">
          <cell r="C13" t="str">
            <v>Plumber helper</v>
          </cell>
          <cell r="D13" t="str">
            <v>m-day</v>
          </cell>
          <cell r="E13">
            <v>260</v>
          </cell>
        </row>
        <row r="14">
          <cell r="C14" t="str">
            <v>Equipment</v>
          </cell>
          <cell r="D14" t="str">
            <v/>
          </cell>
        </row>
        <row r="15">
          <cell r="C15" t="str">
            <v>Item</v>
          </cell>
          <cell r="D15" t="str">
            <v>unit</v>
          </cell>
          <cell r="E15" t="str">
            <v>Unit Rate</v>
          </cell>
        </row>
        <row r="16">
          <cell r="C16" t="str">
            <v>Concrete Mixer</v>
          </cell>
          <cell r="D16" t="str">
            <v>hr</v>
          </cell>
          <cell r="E16">
            <v>0</v>
          </cell>
        </row>
        <row r="17">
          <cell r="C17" t="str">
            <v>Concrete Vibrator</v>
          </cell>
          <cell r="D17" t="str">
            <v>hr</v>
          </cell>
          <cell r="E17">
            <v>0</v>
          </cell>
        </row>
        <row r="18">
          <cell r="C18" t="str">
            <v>Sprayer</v>
          </cell>
          <cell r="D18" t="str">
            <v>hr</v>
          </cell>
          <cell r="E18">
            <v>0</v>
          </cell>
        </row>
        <row r="19">
          <cell r="C19" t="str">
            <v>Mixer</v>
          </cell>
          <cell r="D19" t="str">
            <v>hr</v>
          </cell>
          <cell r="E19">
            <v>0</v>
          </cell>
        </row>
        <row r="20">
          <cell r="C20" t="str">
            <v>Boiler</v>
          </cell>
          <cell r="D20" t="str">
            <v>hr</v>
          </cell>
          <cell r="E20">
            <v>0</v>
          </cell>
        </row>
        <row r="21">
          <cell r="C21" t="str">
            <v>Viberating Roller</v>
          </cell>
          <cell r="D21" t="str">
            <v>hr</v>
          </cell>
          <cell r="E21">
            <v>0</v>
          </cell>
        </row>
        <row r="22">
          <cell r="C22" t="str">
            <v>Rub Machine</v>
          </cell>
          <cell r="D22" t="str">
            <v>hr</v>
          </cell>
          <cell r="E22">
            <v>0</v>
          </cell>
        </row>
        <row r="23">
          <cell r="C23" t="str">
            <v>Roller 8-10 Ton</v>
          </cell>
          <cell r="D23" t="str">
            <v>hr</v>
          </cell>
          <cell r="E23">
            <v>0</v>
          </cell>
        </row>
        <row r="24">
          <cell r="C24" t="str">
            <v>Grader</v>
          </cell>
          <cell r="D24" t="str">
            <v>hr</v>
          </cell>
          <cell r="E24">
            <v>0</v>
          </cell>
        </row>
        <row r="25">
          <cell r="C25" t="str">
            <v>Mechanical Jack</v>
          </cell>
          <cell r="D25" t="str">
            <v>day</v>
          </cell>
          <cell r="E25">
            <v>0</v>
          </cell>
        </row>
        <row r="26">
          <cell r="D26" t="str">
            <v/>
          </cell>
        </row>
        <row r="27">
          <cell r="C27" t="str">
            <v>Item</v>
          </cell>
          <cell r="D27" t="str">
            <v>unit</v>
          </cell>
          <cell r="E27" t="str">
            <v>Unit Rate</v>
          </cell>
        </row>
        <row r="28">
          <cell r="C28" t="str">
            <v>Portering</v>
          </cell>
          <cell r="D28" t="str">
            <v/>
          </cell>
        </row>
        <row r="29">
          <cell r="C29" t="str">
            <v>Easy Material</v>
          </cell>
          <cell r="D29" t="str">
            <v>kg</v>
          </cell>
          <cell r="E29">
            <v>11.59</v>
          </cell>
        </row>
        <row r="30">
          <cell r="C30" t="str">
            <v>Uneasy Material</v>
          </cell>
          <cell r="D30" t="str">
            <v>kg</v>
          </cell>
          <cell r="E30">
            <v>17.11</v>
          </cell>
        </row>
        <row r="31">
          <cell r="C31" t="str">
            <v>Inconvenient Material pipe,rod,CGI</v>
          </cell>
          <cell r="D31" t="str">
            <v>kg</v>
          </cell>
          <cell r="E31">
            <v>22.75</v>
          </cell>
        </row>
        <row r="32">
          <cell r="C32" t="str">
            <v>Construction Materials</v>
          </cell>
          <cell r="D32" t="str">
            <v/>
          </cell>
        </row>
        <row r="33">
          <cell r="C33" t="str">
            <v>Item</v>
          </cell>
          <cell r="D33" t="str">
            <v>unit</v>
          </cell>
          <cell r="E33" t="str">
            <v>Unit Rate</v>
          </cell>
        </row>
        <row r="34">
          <cell r="C34" t="str">
            <v>Machine Made Brick</v>
          </cell>
          <cell r="D34" t="str">
            <v>no</v>
          </cell>
          <cell r="E34">
            <v>0</v>
          </cell>
        </row>
        <row r="35">
          <cell r="C35" t="str">
            <v>Local Brick</v>
          </cell>
          <cell r="D35" t="str">
            <v>no</v>
          </cell>
          <cell r="E35">
            <v>14.04</v>
          </cell>
        </row>
        <row r="36">
          <cell r="C36" t="str">
            <v>Brick bat(Broken brick)</v>
          </cell>
          <cell r="D36" t="str">
            <v>cum</v>
          </cell>
          <cell r="E36">
            <v>0</v>
          </cell>
        </row>
        <row r="37">
          <cell r="C37" t="str">
            <v>Sand</v>
          </cell>
          <cell r="D37" t="str">
            <v>cum</v>
          </cell>
          <cell r="E37">
            <v>6387.8</v>
          </cell>
        </row>
        <row r="38">
          <cell r="C38" t="str">
            <v>Cement</v>
          </cell>
          <cell r="D38" t="str">
            <v>mt</v>
          </cell>
          <cell r="E38">
            <v>29090</v>
          </cell>
        </row>
        <row r="39">
          <cell r="C39" t="str">
            <v>Mud Mortar/mud</v>
          </cell>
          <cell r="D39" t="str">
            <v>cum</v>
          </cell>
          <cell r="E39">
            <v>247.02</v>
          </cell>
        </row>
        <row r="40">
          <cell r="C40" t="str">
            <v>Block Stone</v>
          </cell>
          <cell r="D40" t="str">
            <v>cum</v>
          </cell>
          <cell r="E40">
            <v>881</v>
          </cell>
        </row>
        <row r="41">
          <cell r="C41" t="str">
            <v>Bond Stone</v>
          </cell>
          <cell r="D41" t="str">
            <v>cum</v>
          </cell>
          <cell r="E41">
            <v>3020.8</v>
          </cell>
        </row>
        <row r="42">
          <cell r="C42" t="str">
            <v>Boulder/Gravel ( 225mm )</v>
          </cell>
          <cell r="D42" t="str">
            <v>cum</v>
          </cell>
          <cell r="E42">
            <v>881</v>
          </cell>
        </row>
        <row r="43">
          <cell r="C43" t="str">
            <v>Aggregates (40mm)</v>
          </cell>
          <cell r="D43" t="str">
            <v>cum</v>
          </cell>
          <cell r="E43">
            <v>2716</v>
          </cell>
        </row>
        <row r="44">
          <cell r="C44" t="str">
            <v>Aggregates (20mm)</v>
          </cell>
          <cell r="D44" t="str">
            <v>cum</v>
          </cell>
          <cell r="E44">
            <v>4276</v>
          </cell>
        </row>
        <row r="45">
          <cell r="C45" t="str">
            <v>Aggregates (10mm)</v>
          </cell>
          <cell r="D45" t="str">
            <v>cum</v>
          </cell>
          <cell r="E45">
            <v>5966</v>
          </cell>
        </row>
        <row r="46">
          <cell r="C46" t="str">
            <v>Aggregates (12mm)</v>
          </cell>
          <cell r="D46" t="str">
            <v>cum</v>
          </cell>
          <cell r="E46">
            <v>4276</v>
          </cell>
        </row>
        <row r="47">
          <cell r="C47" t="str">
            <v xml:space="preserve">Course Sand </v>
          </cell>
          <cell r="D47" t="str">
            <v>cum</v>
          </cell>
          <cell r="E47">
            <v>6387.8</v>
          </cell>
        </row>
        <row r="48">
          <cell r="C48" t="str">
            <v xml:space="preserve">Rebars </v>
          </cell>
          <cell r="D48" t="str">
            <v>kg</v>
          </cell>
          <cell r="E48">
            <v>90.75</v>
          </cell>
        </row>
        <row r="49">
          <cell r="C49" t="str">
            <v>Binding Wires</v>
          </cell>
          <cell r="D49" t="str">
            <v>kg</v>
          </cell>
          <cell r="E49">
            <v>112.75</v>
          </cell>
        </row>
        <row r="50">
          <cell r="C50" t="str">
            <v>Salwood</v>
          </cell>
          <cell r="D50" t="str">
            <v>cum</v>
          </cell>
          <cell r="E50">
            <v>73485.8</v>
          </cell>
        </row>
        <row r="51">
          <cell r="C51" t="str">
            <v>Sisam wood</v>
          </cell>
          <cell r="D51" t="str">
            <v>cum</v>
          </cell>
          <cell r="E51">
            <v>0</v>
          </cell>
        </row>
        <row r="52">
          <cell r="C52" t="str">
            <v>Local Wood</v>
          </cell>
          <cell r="D52" t="str">
            <v>cum</v>
          </cell>
          <cell r="E52">
            <v>21349.24</v>
          </cell>
        </row>
        <row r="53">
          <cell r="C53" t="str">
            <v>Petrol</v>
          </cell>
          <cell r="D53" t="str">
            <v>lt</v>
          </cell>
          <cell r="E53">
            <v>126.59</v>
          </cell>
        </row>
        <row r="54">
          <cell r="C54" t="str">
            <v>Diesel</v>
          </cell>
          <cell r="D54" t="str">
            <v>lt</v>
          </cell>
          <cell r="E54">
            <v>81.59</v>
          </cell>
        </row>
        <row r="55">
          <cell r="C55" t="str">
            <v>Holdfast</v>
          </cell>
          <cell r="D55" t="str">
            <v>no</v>
          </cell>
          <cell r="E55">
            <v>30</v>
          </cell>
        </row>
        <row r="56">
          <cell r="C56" t="str">
            <v>Screw</v>
          </cell>
          <cell r="D56" t="str">
            <v>no</v>
          </cell>
          <cell r="E56">
            <v>3</v>
          </cell>
        </row>
        <row r="57">
          <cell r="C57" t="str">
            <v>150 mm hinges</v>
          </cell>
          <cell r="D57" t="str">
            <v>no</v>
          </cell>
          <cell r="E57">
            <v>550</v>
          </cell>
        </row>
        <row r="58">
          <cell r="C58" t="str">
            <v>100 mm hinges</v>
          </cell>
          <cell r="D58" t="str">
            <v>no</v>
          </cell>
          <cell r="E58">
            <v>420</v>
          </cell>
        </row>
        <row r="59">
          <cell r="C59" t="str">
            <v>75 mm hinges</v>
          </cell>
          <cell r="D59" t="str">
            <v>no</v>
          </cell>
          <cell r="E59">
            <v>360</v>
          </cell>
        </row>
        <row r="60">
          <cell r="C60" t="str">
            <v>300 mm tower bolt</v>
          </cell>
          <cell r="D60" t="str">
            <v>no</v>
          </cell>
          <cell r="E60">
            <v>100</v>
          </cell>
        </row>
        <row r="61">
          <cell r="C61" t="str">
            <v>150 mm tower bolt</v>
          </cell>
          <cell r="D61" t="str">
            <v>no</v>
          </cell>
          <cell r="E61">
            <v>71.42</v>
          </cell>
        </row>
        <row r="62">
          <cell r="C62" t="str">
            <v>100 mm tower bolt</v>
          </cell>
          <cell r="D62" t="str">
            <v>no</v>
          </cell>
          <cell r="E62">
            <v>45.83</v>
          </cell>
        </row>
        <row r="63">
          <cell r="C63" t="str">
            <v xml:space="preserve">3mm Glass </v>
          </cell>
          <cell r="D63" t="str">
            <v>sqm</v>
          </cell>
          <cell r="E63">
            <v>699.4</v>
          </cell>
        </row>
        <row r="64">
          <cell r="C64" t="str">
            <v>4mm Float Glass</v>
          </cell>
          <cell r="D64" t="str">
            <v>sqm</v>
          </cell>
          <cell r="E64">
            <v>699.4</v>
          </cell>
        </row>
        <row r="65">
          <cell r="C65" t="str">
            <v>3 mm plywood commercial</v>
          </cell>
          <cell r="D65" t="str">
            <v>sqm</v>
          </cell>
          <cell r="E65">
            <v>215.2</v>
          </cell>
        </row>
        <row r="66">
          <cell r="C66" t="str">
            <v>4mm plywood commercial</v>
          </cell>
          <cell r="D66" t="str">
            <v>sqm</v>
          </cell>
          <cell r="E66">
            <v>215.2</v>
          </cell>
        </row>
        <row r="67">
          <cell r="C67" t="str">
            <v>4 mm teakply</v>
          </cell>
          <cell r="D67" t="str">
            <v>sqm</v>
          </cell>
          <cell r="E67">
            <v>0</v>
          </cell>
        </row>
        <row r="68">
          <cell r="C68" t="str">
            <v>3 mm teakply</v>
          </cell>
          <cell r="D68" t="str">
            <v>sqm</v>
          </cell>
          <cell r="E68">
            <v>0</v>
          </cell>
        </row>
        <row r="69">
          <cell r="C69" t="str">
            <v>Mortice Lock</v>
          </cell>
          <cell r="D69" t="str">
            <v>no</v>
          </cell>
          <cell r="E69">
            <v>943</v>
          </cell>
        </row>
        <row r="70">
          <cell r="C70" t="str">
            <v>Locking set 9 "</v>
          </cell>
          <cell r="D70" t="str">
            <v>no</v>
          </cell>
          <cell r="E70">
            <v>210</v>
          </cell>
        </row>
        <row r="71">
          <cell r="C71" t="str">
            <v>Locking set 12"</v>
          </cell>
          <cell r="D71" t="str">
            <v>no</v>
          </cell>
          <cell r="E71">
            <v>714</v>
          </cell>
        </row>
        <row r="72">
          <cell r="C72" t="str">
            <v>Mosquito Net 24g GI 5'</v>
          </cell>
          <cell r="D72" t="str">
            <v>m</v>
          </cell>
          <cell r="E72">
            <v>50.66</v>
          </cell>
        </row>
        <row r="73">
          <cell r="C73" t="str">
            <v>Handle</v>
          </cell>
          <cell r="D73" t="str">
            <v>no</v>
          </cell>
          <cell r="E73">
            <v>16</v>
          </cell>
        </row>
        <row r="74">
          <cell r="C74" t="str">
            <v>Handle</v>
          </cell>
          <cell r="D74" t="str">
            <v>no</v>
          </cell>
          <cell r="E74">
            <v>23</v>
          </cell>
        </row>
        <row r="75">
          <cell r="C75" t="str">
            <v>Screw Nail of different sizes</v>
          </cell>
          <cell r="D75" t="str">
            <v>no</v>
          </cell>
          <cell r="E75">
            <v>3</v>
          </cell>
        </row>
        <row r="76">
          <cell r="C76" t="str">
            <v>Nails</v>
          </cell>
          <cell r="D76" t="str">
            <v>kg</v>
          </cell>
          <cell r="E76">
            <v>99.59</v>
          </cell>
        </row>
        <row r="77">
          <cell r="C77" t="str">
            <v>Door Spring</v>
          </cell>
          <cell r="D77" t="str">
            <v>no</v>
          </cell>
          <cell r="E77">
            <v>255</v>
          </cell>
        </row>
        <row r="78">
          <cell r="C78" t="str">
            <v>Timber bead</v>
          </cell>
          <cell r="D78" t="str">
            <v>rm</v>
          </cell>
          <cell r="E78">
            <v>0</v>
          </cell>
        </row>
        <row r="79">
          <cell r="C79" t="str">
            <v>White cement</v>
          </cell>
          <cell r="D79" t="str">
            <v>bag</v>
          </cell>
          <cell r="E79">
            <v>0</v>
          </cell>
        </row>
        <row r="80">
          <cell r="C80" t="str">
            <v>Marble 15x15 cm</v>
          </cell>
          <cell r="D80" t="str">
            <v>sqm</v>
          </cell>
          <cell r="E80">
            <v>0</v>
          </cell>
        </row>
        <row r="81">
          <cell r="C81" t="str">
            <v xml:space="preserve">Oxalic acid </v>
          </cell>
          <cell r="D81" t="str">
            <v>bottle</v>
          </cell>
          <cell r="E81">
            <v>41</v>
          </cell>
        </row>
        <row r="82">
          <cell r="C82" t="str">
            <v>Wax polish</v>
          </cell>
          <cell r="D82" t="str">
            <v>kg</v>
          </cell>
          <cell r="E82">
            <v>0</v>
          </cell>
        </row>
        <row r="83">
          <cell r="C83" t="str">
            <v>Carbor. Stone</v>
          </cell>
          <cell r="D83" t="str">
            <v>no</v>
          </cell>
          <cell r="E83">
            <v>200</v>
          </cell>
        </row>
        <row r="84">
          <cell r="C84" t="str">
            <v>Marble chips 15mm</v>
          </cell>
          <cell r="D84" t="str">
            <v>kg</v>
          </cell>
          <cell r="E84">
            <v>32.590000000000003</v>
          </cell>
        </row>
        <row r="85">
          <cell r="C85" t="str">
            <v>Kota stone</v>
          </cell>
          <cell r="D85" t="str">
            <v>sqm</v>
          </cell>
          <cell r="E85">
            <v>0</v>
          </cell>
        </row>
        <row r="86">
          <cell r="C86" t="str">
            <v>Glazed tile Porcelin 4"x4"</v>
          </cell>
          <cell r="D86" t="str">
            <v>no</v>
          </cell>
          <cell r="E86">
            <v>11</v>
          </cell>
        </row>
        <row r="87">
          <cell r="C87" t="str">
            <v>Non-glazed tile</v>
          </cell>
          <cell r="D87" t="str">
            <v>sqm</v>
          </cell>
          <cell r="E87">
            <v>0</v>
          </cell>
        </row>
        <row r="88">
          <cell r="C88" t="str">
            <v>Iron Strip</v>
          </cell>
          <cell r="D88" t="str">
            <v>no</v>
          </cell>
          <cell r="E88">
            <v>60</v>
          </cell>
        </row>
        <row r="89">
          <cell r="C89" t="str">
            <v>Paint</v>
          </cell>
          <cell r="E89">
            <v>0</v>
          </cell>
        </row>
        <row r="90">
          <cell r="C90" t="str">
            <v>Snowcem paint</v>
          </cell>
          <cell r="D90" t="str">
            <v>kg</v>
          </cell>
          <cell r="E90">
            <v>74.59</v>
          </cell>
        </row>
        <row r="91">
          <cell r="C91" t="str">
            <v>Chuna white</v>
          </cell>
          <cell r="D91" t="str">
            <v>kg</v>
          </cell>
          <cell r="E91">
            <v>31.59</v>
          </cell>
        </row>
        <row r="92">
          <cell r="C92" t="str">
            <v>Adhesive/Gum</v>
          </cell>
          <cell r="D92" t="str">
            <v>kg</v>
          </cell>
          <cell r="E92">
            <v>151.59</v>
          </cell>
        </row>
        <row r="93">
          <cell r="C93" t="str">
            <v>Geru Colour</v>
          </cell>
          <cell r="D93" t="str">
            <v>kg</v>
          </cell>
          <cell r="E93">
            <v>31.59</v>
          </cell>
        </row>
        <row r="94">
          <cell r="C94" t="str">
            <v>White cement</v>
          </cell>
          <cell r="D94" t="str">
            <v>kg</v>
          </cell>
          <cell r="E94">
            <v>32.590000000000003</v>
          </cell>
        </row>
        <row r="95">
          <cell r="C95" t="str">
            <v>Distemper Paint</v>
          </cell>
          <cell r="D95" t="str">
            <v>kg</v>
          </cell>
          <cell r="E95">
            <v>144.59</v>
          </cell>
        </row>
        <row r="96">
          <cell r="C96" t="str">
            <v>Plastic Emulsion</v>
          </cell>
          <cell r="D96" t="str">
            <v>lt</v>
          </cell>
          <cell r="E96">
            <v>596.59</v>
          </cell>
        </row>
        <row r="97">
          <cell r="C97" t="str">
            <v xml:space="preserve">Water proof  Paint </v>
          </cell>
          <cell r="D97" t="str">
            <v>kg</v>
          </cell>
          <cell r="E97">
            <v>164.59</v>
          </cell>
        </row>
        <row r="98">
          <cell r="C98" t="str">
            <v>Enamel Primer wood</v>
          </cell>
          <cell r="D98" t="str">
            <v>lt</v>
          </cell>
          <cell r="E98">
            <v>264.58999999999997</v>
          </cell>
        </row>
        <row r="99">
          <cell r="C99" t="str">
            <v>Metal primer</v>
          </cell>
          <cell r="D99" t="str">
            <v>lt</v>
          </cell>
          <cell r="E99">
            <v>254.59</v>
          </cell>
        </row>
        <row r="100">
          <cell r="C100" t="str">
            <v>Red Oxide</v>
          </cell>
          <cell r="D100" t="str">
            <v>lt</v>
          </cell>
          <cell r="E100">
            <v>256.58999999999997</v>
          </cell>
        </row>
        <row r="101">
          <cell r="C101" t="str">
            <v>Enamel Paint</v>
          </cell>
          <cell r="D101" t="str">
            <v>lt</v>
          </cell>
          <cell r="E101">
            <v>411.59</v>
          </cell>
        </row>
        <row r="102">
          <cell r="C102" t="str">
            <v>Varnish</v>
          </cell>
          <cell r="D102" t="str">
            <v>lt</v>
          </cell>
          <cell r="E102">
            <v>311.58999999999997</v>
          </cell>
        </row>
        <row r="103">
          <cell r="C103" t="str">
            <v>Chapra Polish</v>
          </cell>
          <cell r="D103" t="str">
            <v>kg</v>
          </cell>
          <cell r="E103">
            <v>514.59</v>
          </cell>
        </row>
        <row r="104">
          <cell r="C104" t="str">
            <v>Sprit</v>
          </cell>
          <cell r="D104" t="str">
            <v>lt</v>
          </cell>
          <cell r="E104">
            <v>114.59</v>
          </cell>
        </row>
        <row r="105">
          <cell r="C105" t="str">
            <v>Water proofing Compound (WPC)</v>
          </cell>
          <cell r="D105" t="str">
            <v>kg</v>
          </cell>
          <cell r="E105">
            <v>86.59</v>
          </cell>
        </row>
        <row r="106">
          <cell r="C106" t="str">
            <v>Aluminium paint</v>
          </cell>
          <cell r="D106" t="str">
            <v>lt</v>
          </cell>
          <cell r="E106">
            <v>416.59</v>
          </cell>
        </row>
        <row r="107">
          <cell r="C107" t="str">
            <v>Turpentine oil</v>
          </cell>
          <cell r="D107" t="str">
            <v>lt</v>
          </cell>
          <cell r="E107">
            <v>131.59</v>
          </cell>
        </row>
        <row r="108">
          <cell r="C108" t="str">
            <v>Bitumen paint</v>
          </cell>
          <cell r="D108" t="str">
            <v>lt</v>
          </cell>
          <cell r="E108">
            <v>196.59</v>
          </cell>
        </row>
        <row r="109">
          <cell r="C109" t="str">
            <v>Bitumen 80/100 grade</v>
          </cell>
          <cell r="D109" t="str">
            <v>kg</v>
          </cell>
          <cell r="E109">
            <v>91.59</v>
          </cell>
        </row>
        <row r="110">
          <cell r="C110" t="str">
            <v>Sand paper</v>
          </cell>
          <cell r="D110" t="str">
            <v>no</v>
          </cell>
          <cell r="E110">
            <v>18</v>
          </cell>
        </row>
        <row r="111">
          <cell r="C111" t="str">
            <v>Hemp</v>
          </cell>
          <cell r="D111" t="str">
            <v>kg</v>
          </cell>
          <cell r="E111">
            <v>86.59</v>
          </cell>
        </row>
        <row r="112">
          <cell r="C112" t="str">
            <v>CGI Sheet of different sizes</v>
          </cell>
          <cell r="D112" t="str">
            <v/>
          </cell>
          <cell r="E112">
            <v>0</v>
          </cell>
        </row>
        <row r="113">
          <cell r="C113" t="str">
            <v>(I) 22 gauge</v>
          </cell>
          <cell r="D113" t="str">
            <v/>
          </cell>
          <cell r="E113">
            <v>0</v>
          </cell>
        </row>
        <row r="114">
          <cell r="C114" t="str">
            <v>(i) 24 gauge heavy 80kg/bundle</v>
          </cell>
          <cell r="D114" t="str">
            <v>sqm</v>
          </cell>
          <cell r="E114">
            <v>401.63</v>
          </cell>
        </row>
        <row r="115">
          <cell r="C115" t="str">
            <v>(ii) 26 gauge, heavy 56kg/bundle</v>
          </cell>
          <cell r="D115" t="str">
            <v>sqm</v>
          </cell>
          <cell r="E115">
            <v>340.98</v>
          </cell>
        </row>
        <row r="116">
          <cell r="C116" t="str">
            <v>26 guage GI plain sheet,3'x6'</v>
          </cell>
          <cell r="D116" t="str">
            <v>sqm</v>
          </cell>
          <cell r="E116">
            <v>385.57</v>
          </cell>
        </row>
        <row r="117">
          <cell r="C117" t="str">
            <v>26g Aluminium Sheet</v>
          </cell>
          <cell r="D117" t="str">
            <v>sqm</v>
          </cell>
          <cell r="E117">
            <v>1488.2</v>
          </cell>
        </row>
        <row r="118">
          <cell r="C118" t="str">
            <v xml:space="preserve">Nut bolt of different sizes </v>
          </cell>
          <cell r="D118" t="str">
            <v>kg</v>
          </cell>
          <cell r="E118">
            <v>154.59</v>
          </cell>
        </row>
        <row r="119">
          <cell r="C119" t="str">
            <v>6mm Nut bolt</v>
          </cell>
          <cell r="D119" t="str">
            <v>kg</v>
          </cell>
          <cell r="E119">
            <v>154.59</v>
          </cell>
        </row>
        <row r="120">
          <cell r="C120" t="str">
            <v>Bitumen washer</v>
          </cell>
          <cell r="D120" t="str">
            <v>no</v>
          </cell>
          <cell r="E120">
            <v>3</v>
          </cell>
        </row>
        <row r="121">
          <cell r="C121" t="str">
            <v>GI wire 7,8 swg</v>
          </cell>
          <cell r="D121" t="str">
            <v>kg</v>
          </cell>
          <cell r="E121">
            <v>96.59</v>
          </cell>
        </row>
        <row r="122">
          <cell r="C122" t="str">
            <v>GI wire 10 swg</v>
          </cell>
          <cell r="D122" t="str">
            <v>kg</v>
          </cell>
          <cell r="E122">
            <v>96.59</v>
          </cell>
        </row>
        <row r="123">
          <cell r="C123" t="str">
            <v>GI Barbed Wire 12,14 gauge</v>
          </cell>
          <cell r="D123" t="str">
            <v>kg</v>
          </cell>
          <cell r="E123">
            <v>101.59</v>
          </cell>
        </row>
        <row r="124">
          <cell r="C124" t="str">
            <v>J Hooks</v>
          </cell>
          <cell r="D124" t="str">
            <v>no</v>
          </cell>
          <cell r="E124">
            <v>5.65</v>
          </cell>
        </row>
        <row r="125">
          <cell r="C125" t="str">
            <v>U Hooks</v>
          </cell>
          <cell r="D125" t="str">
            <v>no</v>
          </cell>
          <cell r="E125">
            <v>10</v>
          </cell>
        </row>
        <row r="126">
          <cell r="C126" t="str">
            <v>Cowdug</v>
          </cell>
          <cell r="D126" t="str">
            <v>kg</v>
          </cell>
          <cell r="E126">
            <v>19.59</v>
          </cell>
        </row>
        <row r="127">
          <cell r="C127" t="str">
            <v>Readymade Iron Grill 3X20 mm</v>
          </cell>
          <cell r="D127" t="str">
            <v>kg</v>
          </cell>
          <cell r="E127">
            <v>111.59</v>
          </cell>
        </row>
        <row r="128">
          <cell r="C128" t="str">
            <v>Wooden listi</v>
          </cell>
          <cell r="D128" t="str">
            <v>m</v>
          </cell>
          <cell r="E128">
            <v>17</v>
          </cell>
        </row>
        <row r="129">
          <cell r="C129" t="str">
            <v>20" pan Syphon with footrest</v>
          </cell>
          <cell r="D129" t="str">
            <v>set</v>
          </cell>
          <cell r="E129">
            <v>0</v>
          </cell>
        </row>
        <row r="130">
          <cell r="C130" t="str">
            <v>Sanitation Materials</v>
          </cell>
        </row>
        <row r="131">
          <cell r="C131" t="str">
            <v>20" x 16" Wash basin Complete set</v>
          </cell>
          <cell r="D131" t="str">
            <v>set</v>
          </cell>
          <cell r="E131">
            <v>2000</v>
          </cell>
        </row>
        <row r="132">
          <cell r="C132" t="str">
            <v>Towel rod 11/2"x1/2" special</v>
          </cell>
          <cell r="D132" t="str">
            <v>no</v>
          </cell>
          <cell r="E132">
            <v>357</v>
          </cell>
        </row>
        <row r="133">
          <cell r="C133" t="str">
            <v>Soap disk</v>
          </cell>
          <cell r="D133" t="str">
            <v>set</v>
          </cell>
          <cell r="E133">
            <v>0</v>
          </cell>
        </row>
        <row r="134">
          <cell r="C134" t="str">
            <v>Bath room Mirror 12"x18"</v>
          </cell>
          <cell r="D134" t="str">
            <v>no</v>
          </cell>
          <cell r="E134">
            <v>590</v>
          </cell>
        </row>
        <row r="135">
          <cell r="C135" t="str">
            <v>Bath room ShowerC.P. Band</v>
          </cell>
          <cell r="D135" t="str">
            <v>set</v>
          </cell>
          <cell r="E135">
            <v>510</v>
          </cell>
        </row>
        <row r="136">
          <cell r="C136" t="str">
            <v>20" Barisa pan plastic system Complete set</v>
          </cell>
          <cell r="D136" t="str">
            <v>set</v>
          </cell>
          <cell r="E136">
            <v>0</v>
          </cell>
        </row>
        <row r="137">
          <cell r="C137" t="str">
            <v>Urinal Pan 10.5"x14.5"x12.5"Gents</v>
          </cell>
          <cell r="D137" t="str">
            <v>set</v>
          </cell>
          <cell r="E137">
            <v>1200</v>
          </cell>
        </row>
        <row r="138">
          <cell r="C138" t="str">
            <v>Urinal Pan 680x300mm  Ladis</v>
          </cell>
          <cell r="D138" t="str">
            <v>set</v>
          </cell>
          <cell r="E138">
            <v>1250</v>
          </cell>
        </row>
        <row r="139">
          <cell r="C139" t="str">
            <v>21" Udisa Pan</v>
          </cell>
          <cell r="D139" t="str">
            <v>set</v>
          </cell>
          <cell r="E139">
            <v>1564.22</v>
          </cell>
        </row>
        <row r="140">
          <cell r="C140" t="str">
            <v>Low level flushing cistern,plastic</v>
          </cell>
          <cell r="D140" t="str">
            <v>set</v>
          </cell>
          <cell r="E140">
            <v>1345.5</v>
          </cell>
        </row>
        <row r="141">
          <cell r="C141" t="str">
            <v>Polythene Tank</v>
          </cell>
          <cell r="D141" t="str">
            <v>Lit</v>
          </cell>
          <cell r="E141">
            <v>10.199999999999999</v>
          </cell>
        </row>
        <row r="142">
          <cell r="C142" t="str">
            <v>Ferrocement Works</v>
          </cell>
        </row>
        <row r="143">
          <cell r="C143" t="str">
            <v>Chicken Wires 90 cm wide</v>
          </cell>
          <cell r="D143" t="str">
            <v>m</v>
          </cell>
          <cell r="E143">
            <v>286.29000000000002</v>
          </cell>
        </row>
        <row r="144">
          <cell r="C144" t="str">
            <v>Plain Wires</v>
          </cell>
          <cell r="D144" t="str">
            <v>kg</v>
          </cell>
          <cell r="E144">
            <v>107.75</v>
          </cell>
        </row>
        <row r="145">
          <cell r="C145" t="str">
            <v>Cast Iron Manhole (heavy)</v>
          </cell>
          <cell r="D145" t="str">
            <v>no</v>
          </cell>
          <cell r="E145">
            <v>0</v>
          </cell>
        </row>
        <row r="146">
          <cell r="C146" t="str">
            <v>600mm Iron manhole cover</v>
          </cell>
          <cell r="D146" t="str">
            <v>no</v>
          </cell>
          <cell r="E146">
            <v>1857.95</v>
          </cell>
        </row>
        <row r="147">
          <cell r="C147" t="str">
            <v>500 gauge Polythene sheet</v>
          </cell>
          <cell r="D147" t="str">
            <v>sqm</v>
          </cell>
          <cell r="E147">
            <v>25</v>
          </cell>
        </row>
        <row r="148">
          <cell r="C148" t="str">
            <v>Bamboo</v>
          </cell>
          <cell r="D148" t="str">
            <v>no</v>
          </cell>
          <cell r="E148">
            <v>155</v>
          </cell>
        </row>
        <row r="149">
          <cell r="C149" t="str">
            <v>Sutli</v>
          </cell>
          <cell r="D149" t="str">
            <v>kg</v>
          </cell>
          <cell r="E149">
            <v>116.59</v>
          </cell>
        </row>
        <row r="150">
          <cell r="C150" t="str">
            <v>GI wire mesh,24 gauge</v>
          </cell>
          <cell r="D150" t="str">
            <v>sqm</v>
          </cell>
          <cell r="E150">
            <v>230</v>
          </cell>
        </row>
        <row r="151">
          <cell r="C151" t="str">
            <v>RCC Jali for Ventilation</v>
          </cell>
          <cell r="D151" t="str">
            <v>sqm</v>
          </cell>
          <cell r="E151">
            <v>230</v>
          </cell>
        </row>
        <row r="152">
          <cell r="C152" t="str">
            <v>20mm square pipe of 14 gauge</v>
          </cell>
          <cell r="D152" t="str">
            <v>Kg.</v>
          </cell>
          <cell r="E152">
            <v>91.59</v>
          </cell>
        </row>
        <row r="180">
          <cell r="C180" t="str">
            <v>Item</v>
          </cell>
          <cell r="D180" t="str">
            <v>Unit</v>
          </cell>
          <cell r="E180" t="str">
            <v>Unit Rate</v>
          </cell>
        </row>
        <row r="181">
          <cell r="C181" t="str">
            <v>Surface wiring 3/22 copper wire</v>
          </cell>
          <cell r="D181" t="str">
            <v>point</v>
          </cell>
          <cell r="E181">
            <v>375</v>
          </cell>
        </row>
        <row r="182">
          <cell r="C182" t="str">
            <v>Concealed wiring 3/22 copper wire</v>
          </cell>
          <cell r="D182" t="str">
            <v>point</v>
          </cell>
          <cell r="E182">
            <v>450</v>
          </cell>
        </row>
        <row r="183">
          <cell r="C183" t="str">
            <v>Sufrace wiring 3/20 copper wire</v>
          </cell>
          <cell r="D183" t="str">
            <v>point</v>
          </cell>
          <cell r="E183">
            <v>490</v>
          </cell>
        </row>
        <row r="184">
          <cell r="C184" t="str">
            <v>Concealed wiring 3/20 copper wire</v>
          </cell>
          <cell r="D184" t="str">
            <v>point</v>
          </cell>
          <cell r="E184">
            <v>525</v>
          </cell>
        </row>
        <row r="185">
          <cell r="C185" t="str">
            <v>Tube rod 4' Rathi Company or equivalent</v>
          </cell>
          <cell r="D185" t="str">
            <v>no</v>
          </cell>
          <cell r="E185">
            <v>95</v>
          </cell>
        </row>
        <row r="186">
          <cell r="C186" t="str">
            <v>Tube rod 2' Rathi Company or equivalent</v>
          </cell>
          <cell r="D186" t="str">
            <v>no</v>
          </cell>
          <cell r="E186">
            <v>80</v>
          </cell>
        </row>
        <row r="187">
          <cell r="C187" t="str">
            <v>Tube light set 4' Rathi Company or equivalent</v>
          </cell>
          <cell r="D187" t="str">
            <v>no</v>
          </cell>
          <cell r="E187">
            <v>280</v>
          </cell>
        </row>
        <row r="188">
          <cell r="C188" t="str">
            <v>Tube light set 2' Rathi Company or equivalent</v>
          </cell>
          <cell r="D188" t="str">
            <v>no</v>
          </cell>
          <cell r="E188">
            <v>260</v>
          </cell>
        </row>
        <row r="189">
          <cell r="C189" t="str">
            <v xml:space="preserve">56" Ceiling fan of NS or ISI </v>
          </cell>
          <cell r="D189" t="str">
            <v>no</v>
          </cell>
          <cell r="E189">
            <v>2550</v>
          </cell>
        </row>
        <row r="190">
          <cell r="C190" t="str">
            <v xml:space="preserve">52" Ceiling fan of NS or ISI </v>
          </cell>
          <cell r="D190" t="str">
            <v>no</v>
          </cell>
          <cell r="E190">
            <v>3200</v>
          </cell>
        </row>
        <row r="191">
          <cell r="C191" t="str">
            <v xml:space="preserve">48" Ceiling fan of NS or ISI </v>
          </cell>
          <cell r="D191" t="str">
            <v>no</v>
          </cell>
          <cell r="E191">
            <v>2000</v>
          </cell>
        </row>
        <row r="192">
          <cell r="C192" t="str">
            <v xml:space="preserve">42" Ceiling fan of NS or ISI </v>
          </cell>
          <cell r="D192" t="str">
            <v>no</v>
          </cell>
          <cell r="E192">
            <v>1900</v>
          </cell>
        </row>
        <row r="193">
          <cell r="C193" t="str">
            <v xml:space="preserve">Bulb 100 W of NS or ISI </v>
          </cell>
          <cell r="D193" t="str">
            <v>no</v>
          </cell>
          <cell r="E193">
            <v>25</v>
          </cell>
        </row>
        <row r="194">
          <cell r="C194" t="str">
            <v xml:space="preserve">Bulb 60 W of NS or ISI </v>
          </cell>
          <cell r="D194" t="str">
            <v>no</v>
          </cell>
          <cell r="E194">
            <v>23</v>
          </cell>
        </row>
        <row r="195">
          <cell r="C195" t="str">
            <v>Bulb 40 W of NS or ISI</v>
          </cell>
          <cell r="D195" t="str">
            <v>no</v>
          </cell>
          <cell r="E195">
            <v>22</v>
          </cell>
        </row>
        <row r="196">
          <cell r="C196" t="str">
            <v>Bulb 25 W of NS or ISI</v>
          </cell>
          <cell r="D196" t="str">
            <v>no</v>
          </cell>
          <cell r="E196">
            <v>22</v>
          </cell>
        </row>
        <row r="197">
          <cell r="C197" t="str">
            <v xml:space="preserve">Bulb 0 W of NS or ISI </v>
          </cell>
          <cell r="D197" t="str">
            <v>no</v>
          </cell>
          <cell r="E197">
            <v>18</v>
          </cell>
        </row>
        <row r="198">
          <cell r="C198" t="str">
            <v xml:space="preserve">Bulb 500 W of NS or ISI </v>
          </cell>
          <cell r="D198" t="str">
            <v>no</v>
          </cell>
          <cell r="E198">
            <v>275</v>
          </cell>
        </row>
        <row r="199">
          <cell r="C199" t="str">
            <v>60 A Main Switch of NS or ISI</v>
          </cell>
          <cell r="D199" t="str">
            <v>no</v>
          </cell>
          <cell r="E199">
            <v>3000</v>
          </cell>
        </row>
        <row r="200">
          <cell r="C200" t="str">
            <v>30 A Main Switch of NS or ISI</v>
          </cell>
          <cell r="D200" t="str">
            <v>no</v>
          </cell>
          <cell r="E200">
            <v>725</v>
          </cell>
        </row>
        <row r="201">
          <cell r="C201" t="str">
            <v>15 A Main Switch of NS or ISI</v>
          </cell>
          <cell r="D201" t="str">
            <v>no</v>
          </cell>
          <cell r="E201">
            <v>375</v>
          </cell>
        </row>
        <row r="202">
          <cell r="C202" t="str">
            <v>Earthern Wire copper 1/18</v>
          </cell>
          <cell r="D202" t="str">
            <v>Coil</v>
          </cell>
          <cell r="E202">
            <v>315</v>
          </cell>
        </row>
        <row r="203">
          <cell r="C203" t="str">
            <v>Service wire</v>
          </cell>
          <cell r="D203" t="str">
            <v>m</v>
          </cell>
          <cell r="E203">
            <v>17.5</v>
          </cell>
        </row>
        <row r="204">
          <cell r="C204" t="str">
            <v>Meter box plastic</v>
          </cell>
          <cell r="D204" t="str">
            <v>no</v>
          </cell>
          <cell r="E204">
            <v>250</v>
          </cell>
        </row>
        <row r="205">
          <cell r="C205" t="str">
            <v>Meter box wood</v>
          </cell>
          <cell r="D205" t="str">
            <v>no</v>
          </cell>
          <cell r="E205">
            <v>80</v>
          </cell>
        </row>
        <row r="206">
          <cell r="C206" t="str">
            <v>MCB 6A</v>
          </cell>
          <cell r="D206" t="str">
            <v>no</v>
          </cell>
          <cell r="E206">
            <v>190</v>
          </cell>
        </row>
        <row r="207">
          <cell r="C207" t="str">
            <v>MCB 15A</v>
          </cell>
          <cell r="D207" t="str">
            <v>no</v>
          </cell>
          <cell r="E207">
            <v>200</v>
          </cell>
        </row>
        <row r="208">
          <cell r="C208" t="str">
            <v>MCB 30A</v>
          </cell>
          <cell r="D208" t="str">
            <v>no</v>
          </cell>
          <cell r="E208">
            <v>350</v>
          </cell>
        </row>
        <row r="209">
          <cell r="C209" t="str">
            <v>CI bracket</v>
          </cell>
          <cell r="D209" t="str">
            <v>no</v>
          </cell>
          <cell r="E209">
            <v>90</v>
          </cell>
        </row>
        <row r="210">
          <cell r="C210" t="str">
            <v>1-1/4" CP Wash with coupling</v>
          </cell>
          <cell r="D210" t="str">
            <v>no</v>
          </cell>
          <cell r="E210">
            <v>380</v>
          </cell>
        </row>
        <row r="211">
          <cell r="C211" t="str">
            <v xml:space="preserve">1-1/4" CP Wash </v>
          </cell>
          <cell r="D211" t="str">
            <v>no</v>
          </cell>
          <cell r="E211">
            <v>500</v>
          </cell>
        </row>
        <row r="212">
          <cell r="C212" t="str">
            <v>1/2" pillar cock fancy</v>
          </cell>
          <cell r="D212" t="str">
            <v>no</v>
          </cell>
          <cell r="E212">
            <v>450</v>
          </cell>
        </row>
        <row r="213">
          <cell r="C213" t="str">
            <v>1/2" x 30" pipe connector</v>
          </cell>
          <cell r="D213" t="str">
            <v>no</v>
          </cell>
          <cell r="E213">
            <v>75</v>
          </cell>
        </row>
        <row r="214">
          <cell r="C214" t="str">
            <v>Steel sink 18" x 22" x 8"</v>
          </cell>
          <cell r="D214" t="str">
            <v>no</v>
          </cell>
          <cell r="E214">
            <v>1500</v>
          </cell>
        </row>
        <row r="215">
          <cell r="C215" t="str">
            <v>Sink S.S. 18" x 36"</v>
          </cell>
          <cell r="D215" t="str">
            <v>no</v>
          </cell>
          <cell r="E215">
            <v>1750</v>
          </cell>
        </row>
        <row r="216">
          <cell r="C216" t="str">
            <v>Sink Cast iron 18" x 22" x 8"</v>
          </cell>
          <cell r="D216" t="str">
            <v>no</v>
          </cell>
          <cell r="E216">
            <v>1600</v>
          </cell>
        </row>
        <row r="217">
          <cell r="C217" t="str">
            <v>1-1/2" Washer comping</v>
          </cell>
          <cell r="D217" t="str">
            <v>no</v>
          </cell>
          <cell r="E217">
            <v>75</v>
          </cell>
        </row>
        <row r="218">
          <cell r="C218" t="str">
            <v>1/2" Viv cock Brass</v>
          </cell>
          <cell r="D218" t="str">
            <v>no</v>
          </cell>
          <cell r="E218">
            <v>90</v>
          </cell>
        </row>
        <row r="219">
          <cell r="C219" t="str">
            <v>1/2" HP Water pump (Chinese)</v>
          </cell>
          <cell r="D219" t="str">
            <v>no</v>
          </cell>
          <cell r="E219">
            <v>1250</v>
          </cell>
        </row>
        <row r="220">
          <cell r="C220" t="str">
            <v>1" HP Water pump (Chinese)</v>
          </cell>
          <cell r="D220" t="str">
            <v>no</v>
          </cell>
          <cell r="E220">
            <v>4500</v>
          </cell>
        </row>
        <row r="221">
          <cell r="C221" t="str">
            <v>1/2" HP Water pump Indian ISI Polar Company</v>
          </cell>
          <cell r="D221" t="str">
            <v>no</v>
          </cell>
          <cell r="E221">
            <v>5600</v>
          </cell>
        </row>
        <row r="222">
          <cell r="C222" t="str">
            <v>1" HP Water pump Indian ISI Polar Company</v>
          </cell>
          <cell r="D222" t="str">
            <v>no</v>
          </cell>
          <cell r="E222">
            <v>10000</v>
          </cell>
        </row>
        <row r="223">
          <cell r="C223" t="str">
            <v>1/2" HP Water pump Indian ISI Crompton Company</v>
          </cell>
          <cell r="D223" t="str">
            <v>no</v>
          </cell>
          <cell r="E223">
            <v>6000</v>
          </cell>
        </row>
        <row r="224">
          <cell r="C224" t="str">
            <v>1" HP Water pump Indian ISI Crompton Company</v>
          </cell>
          <cell r="D224" t="str">
            <v>no</v>
          </cell>
          <cell r="E224">
            <v>12000</v>
          </cell>
        </row>
        <row r="225">
          <cell r="C225" t="str">
            <v>1/2" Viv Cock CP</v>
          </cell>
          <cell r="D225" t="str">
            <v>no</v>
          </cell>
          <cell r="E225">
            <v>390</v>
          </cell>
        </row>
        <row r="226">
          <cell r="C226" t="str">
            <v>1/2" Stop Cock CP</v>
          </cell>
          <cell r="D226" t="str">
            <v>no</v>
          </cell>
          <cell r="E226">
            <v>390</v>
          </cell>
        </row>
        <row r="227">
          <cell r="C227" t="str">
            <v xml:space="preserve">1/2" CP Connecting  Stop Cock </v>
          </cell>
          <cell r="D227" t="str">
            <v>no</v>
          </cell>
          <cell r="E227">
            <v>420</v>
          </cell>
        </row>
        <row r="228">
          <cell r="C228" t="str">
            <v>Orissa pan 21" Indian</v>
          </cell>
          <cell r="D228" t="str">
            <v>no</v>
          </cell>
          <cell r="E228">
            <v>1100</v>
          </cell>
        </row>
        <row r="229">
          <cell r="C229" t="str">
            <v>Orissa pan 23" Indian</v>
          </cell>
          <cell r="D229" t="str">
            <v>no</v>
          </cell>
          <cell r="E229">
            <v>1350</v>
          </cell>
        </row>
        <row r="230">
          <cell r="C230" t="str">
            <v xml:space="preserve">3 Gallon low level cistern (porcelain) Compling pipe </v>
          </cell>
          <cell r="D230" t="str">
            <v>no</v>
          </cell>
          <cell r="E230">
            <v>2800</v>
          </cell>
        </row>
        <row r="231">
          <cell r="C231" t="str">
            <v>Commode (P.W.C.) P or S. trup</v>
          </cell>
          <cell r="D231" t="str">
            <v>no</v>
          </cell>
          <cell r="E231">
            <v>850</v>
          </cell>
        </row>
        <row r="232">
          <cell r="C232" t="str">
            <v>Seat cover C.G. Hinge</v>
          </cell>
          <cell r="D232" t="str">
            <v>no</v>
          </cell>
          <cell r="E232">
            <v>400</v>
          </cell>
        </row>
        <row r="233">
          <cell r="C233" t="str">
            <v>Steel pile sheet</v>
          </cell>
          <cell r="D233" t="str">
            <v>kg</v>
          </cell>
          <cell r="E233">
            <v>80</v>
          </cell>
        </row>
        <row r="234">
          <cell r="C234" t="str">
            <v>GI wire 8,10,12 gauge heavy coated</v>
          </cell>
          <cell r="D234" t="str">
            <v>kg</v>
          </cell>
          <cell r="E234">
            <v>42</v>
          </cell>
        </row>
        <row r="235">
          <cell r="C235" t="str">
            <v>GI wire 8,10,12 Medium IS/NS</v>
          </cell>
          <cell r="D235" t="str">
            <v>kg</v>
          </cell>
          <cell r="E235">
            <v>39</v>
          </cell>
        </row>
        <row r="236">
          <cell r="C236" t="str">
            <v>Geyser system gate (Head work) head, regulator</v>
          </cell>
        </row>
        <row r="237">
          <cell r="C237" t="str">
            <v>or Cross regulagor</v>
          </cell>
          <cell r="E237">
            <v>40</v>
          </cell>
        </row>
        <row r="239">
          <cell r="C239" t="str">
            <v>Item</v>
          </cell>
          <cell r="D239" t="str">
            <v>Unit</v>
          </cell>
          <cell r="E239" t="str">
            <v>Unit Rate</v>
          </cell>
        </row>
        <row r="240">
          <cell r="C240" t="str">
            <v xml:space="preserve">Urinal Set 10-1/2" x 14-1/2" x 12-1/2" </v>
          </cell>
          <cell r="D240" t="str">
            <v>no</v>
          </cell>
          <cell r="E240">
            <v>800</v>
          </cell>
        </row>
        <row r="241">
          <cell r="C241" t="str">
            <v>Urinal Set 10-1/2" x 14-1/2" x 12-1/2" ordinary</v>
          </cell>
          <cell r="D241" t="str">
            <v>no</v>
          </cell>
          <cell r="E241">
            <v>550</v>
          </cell>
        </row>
        <row r="242">
          <cell r="C242" t="str">
            <v>Urinal Set 680 x 300mm Ladies Medium</v>
          </cell>
          <cell r="D242" t="str">
            <v>no</v>
          </cell>
          <cell r="E242">
            <v>800</v>
          </cell>
        </row>
        <row r="243">
          <cell r="C243" t="str">
            <v>Shower with band C.P.</v>
          </cell>
          <cell r="D243" t="str">
            <v>no</v>
          </cell>
          <cell r="E243">
            <v>280</v>
          </cell>
        </row>
        <row r="244">
          <cell r="C244" t="str">
            <v>Towel rod 1-1/2" x 1/2" ordinary</v>
          </cell>
          <cell r="D244" t="str">
            <v>no</v>
          </cell>
          <cell r="E244">
            <v>31</v>
          </cell>
        </row>
        <row r="245">
          <cell r="C245" t="str">
            <v>Towel rod 1-1/2" x 1/2" special</v>
          </cell>
          <cell r="D245" t="str">
            <v>no</v>
          </cell>
          <cell r="E245">
            <v>350</v>
          </cell>
        </row>
        <row r="246">
          <cell r="C246" t="str">
            <v>Bathroom mirror 12 x 18"</v>
          </cell>
          <cell r="D246" t="str">
            <v>no</v>
          </cell>
          <cell r="E246">
            <v>450</v>
          </cell>
        </row>
        <row r="247">
          <cell r="C247" t="str">
            <v>Wash basin 20" x 16" complete set</v>
          </cell>
          <cell r="D247" t="str">
            <v>no</v>
          </cell>
          <cell r="E247">
            <v>1375</v>
          </cell>
        </row>
        <row r="248">
          <cell r="C248" t="str">
            <v>Wash basin 16" x 22" complete set</v>
          </cell>
          <cell r="D248" t="str">
            <v>no</v>
          </cell>
          <cell r="E248">
            <v>1500</v>
          </cell>
        </row>
        <row r="249">
          <cell r="C249" t="str">
            <v>Low level flush system plastic</v>
          </cell>
          <cell r="D249" t="str">
            <v>no</v>
          </cell>
          <cell r="E249">
            <v>3200</v>
          </cell>
        </row>
        <row r="250">
          <cell r="C250" t="str">
            <v>High level flush syste plastic</v>
          </cell>
          <cell r="D250" t="str">
            <v>no</v>
          </cell>
          <cell r="E250">
            <v>1400</v>
          </cell>
        </row>
        <row r="251">
          <cell r="C251" t="str">
            <v>C.I. Cole 2"</v>
          </cell>
          <cell r="D251" t="str">
            <v>no</v>
          </cell>
          <cell r="E251">
            <v>70</v>
          </cell>
        </row>
        <row r="252">
          <cell r="C252" t="str">
            <v>H.D.G Cole 2"</v>
          </cell>
          <cell r="D252" t="str">
            <v>no</v>
          </cell>
          <cell r="E252">
            <v>20</v>
          </cell>
        </row>
        <row r="253">
          <cell r="C253" t="str">
            <v xml:space="preserve">WIC fan 18" Indian Ordinary footrest &amp;  with siphon </v>
          </cell>
          <cell r="D253" t="str">
            <v>no</v>
          </cell>
          <cell r="E253">
            <v>950</v>
          </cell>
        </row>
        <row r="254">
          <cell r="C254" t="str">
            <v xml:space="preserve">WIC fan 18" Indian Ordinary footrest &amp;  with siphon Local </v>
          </cell>
          <cell r="D254" t="str">
            <v>no</v>
          </cell>
          <cell r="E254">
            <v>750</v>
          </cell>
        </row>
        <row r="255">
          <cell r="C255" t="str">
            <v>European Commode</v>
          </cell>
          <cell r="D255" t="str">
            <v>no</v>
          </cell>
          <cell r="E255">
            <v>1200</v>
          </cell>
        </row>
        <row r="256">
          <cell r="C256" t="str">
            <v>Indian Local with Pan only</v>
          </cell>
          <cell r="D256" t="str">
            <v>no</v>
          </cell>
          <cell r="E256">
            <v>500</v>
          </cell>
        </row>
        <row r="257">
          <cell r="C257" t="str">
            <v>HDP hornband 4" dia</v>
          </cell>
          <cell r="D257" t="str">
            <v>no</v>
          </cell>
          <cell r="E257">
            <v>140</v>
          </cell>
        </row>
        <row r="258">
          <cell r="C258" t="str">
            <v>CI hornband 4" dia</v>
          </cell>
          <cell r="D258" t="str">
            <v>no</v>
          </cell>
          <cell r="E258">
            <v>270</v>
          </cell>
        </row>
        <row r="259">
          <cell r="C259" t="str">
            <v>PVC hornband 4" dia</v>
          </cell>
          <cell r="D259" t="str">
            <v>no</v>
          </cell>
          <cell r="E259">
            <v>140</v>
          </cell>
        </row>
        <row r="260">
          <cell r="C260" t="str">
            <v>Brass Tap ISI</v>
          </cell>
          <cell r="D260" t="str">
            <v>no</v>
          </cell>
          <cell r="E260">
            <v>216</v>
          </cell>
        </row>
        <row r="261">
          <cell r="C261" t="str">
            <v>Ordinary Tap</v>
          </cell>
          <cell r="D261" t="str">
            <v>no</v>
          </cell>
          <cell r="E261">
            <v>100</v>
          </cell>
        </row>
        <row r="262">
          <cell r="C262" t="str">
            <v>Plastic Water tank 500 ltr(PVC)</v>
          </cell>
          <cell r="D262" t="str">
            <v>no</v>
          </cell>
          <cell r="E262">
            <v>2200</v>
          </cell>
        </row>
        <row r="263">
          <cell r="C263" t="str">
            <v>Plastic Water tank 750 ltr(PVC)</v>
          </cell>
          <cell r="D263" t="str">
            <v>no</v>
          </cell>
          <cell r="E263">
            <v>3650</v>
          </cell>
        </row>
        <row r="264">
          <cell r="C264" t="str">
            <v>Plastic Water tank 1000 ltr(PVC)</v>
          </cell>
          <cell r="D264" t="str">
            <v>no</v>
          </cell>
          <cell r="E264">
            <v>4850</v>
          </cell>
        </row>
        <row r="265">
          <cell r="C265" t="str">
            <v>4 No. Hand pump head heavy</v>
          </cell>
          <cell r="D265" t="str">
            <v>no</v>
          </cell>
          <cell r="E265">
            <v>380</v>
          </cell>
        </row>
        <row r="266">
          <cell r="C266" t="str">
            <v>4 No. Hand pump head heavy Nepali</v>
          </cell>
          <cell r="D266" t="str">
            <v>no</v>
          </cell>
          <cell r="E266">
            <v>500</v>
          </cell>
        </row>
        <row r="267">
          <cell r="C267" t="str">
            <v>6 No. Hand pump head heavy</v>
          </cell>
          <cell r="D267" t="str">
            <v>no</v>
          </cell>
          <cell r="E267">
            <v>850</v>
          </cell>
        </row>
        <row r="268">
          <cell r="C268" t="str">
            <v>6 No. Hand pump head light</v>
          </cell>
          <cell r="D268" t="str">
            <v>no</v>
          </cell>
          <cell r="E268">
            <v>650</v>
          </cell>
        </row>
        <row r="269">
          <cell r="C269" t="str">
            <v>2 No. Hand pump head light</v>
          </cell>
          <cell r="D269" t="str">
            <v>no</v>
          </cell>
          <cell r="E269">
            <v>350</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5.45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Mitigation"/>
      <sheetName val="Summary of Cost"/>
      <sheetName val="F_Intake"/>
      <sheetName val="F_treatment"/>
      <sheetName val="Connection"/>
      <sheetName val="F_VBox"/>
      <sheetName val="F_CChamber"/>
      <sheetName val="F_WVC"/>
      <sheetName val="F_AVC"/>
      <sheetName val="F_Pipes"/>
      <sheetName val="F_Pipesdetails"/>
      <sheetName val="F_Drain"/>
      <sheetName val="PipeCostComp"/>
      <sheetName val="Pipecosttrans"/>
      <sheetName val="F_Pipecostdist"/>
      <sheetName val="Pipelaycost"/>
      <sheetName val="F_Piperate"/>
      <sheetName val="F_RVT_All"/>
      <sheetName val="F_AppTrack"/>
      <sheetName val="F_Office building"/>
      <sheetName val="F_Guard House"/>
      <sheetName val="F_Public Toilet"/>
      <sheetName val="SCross"/>
      <sheetName val="Major Crossing Pipe marker"/>
      <sheetName val="RVT_FENCING"/>
      <sheetName val="RVT_20"/>
      <sheetName val="RVT_50"/>
      <sheetName val="RVT_125"/>
      <sheetName val="RVT_200"/>
      <sheetName val="SCrossData"/>
      <sheetName val="F_Earth Work"/>
      <sheetName val="Summary of Pipe Work"/>
      <sheetName val="F_TransPL"/>
      <sheetName val="F_SA_1APL"/>
      <sheetName val="F_SA_1BPL"/>
      <sheetName val="F_SA_2PL"/>
      <sheetName val="F_SA_3APL"/>
      <sheetName val="F_SA_3BPL"/>
      <sheetName val="F_SA_4PL"/>
      <sheetName val="F_SA_5PL"/>
      <sheetName val="F_SA_6PL"/>
      <sheetName val="F_SA_7PL"/>
      <sheetName val="F_SA_8PL"/>
      <sheetName val="F_SA_9PL"/>
      <sheetName val="F_SA_10PL"/>
      <sheetName val="SumRate"/>
      <sheetName val="RateAnalysis"/>
      <sheetName val="LabMatRate"/>
      <sheetName val="LocalMat"/>
      <sheetName val="TruckAna"/>
      <sheetName val="pump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17">
          <cell r="L117">
            <v>557.57665604760166</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HDP &amp; GI Pipe (2)"/>
      <sheetName val="FER-5"/>
      <sheetName val="Summary of cost"/>
      <sheetName val="FRT-6M3"/>
      <sheetName val="Fittings"/>
      <sheetName val="HDP &amp; GI Pipe"/>
      <sheetName val="Barbed"/>
      <sheetName val="Valve Ch."/>
      <sheetName val="DRates"/>
      <sheetName val="Daman"/>
      <sheetName val="MatCol"/>
      <sheetName val="RtAn"/>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over"/>
      <sheetName val="Rev ADP Summary"/>
      <sheetName val="ADP Summary"/>
      <sheetName val="PPR Summary"/>
      <sheetName val="OUTPUT"/>
      <sheetName val="Spcl Monitored"/>
      <sheetName val="Bhagu"/>
      <sheetName val="Survey"/>
      <sheetName val="Maintenance"/>
      <sheetName val="Chandre"/>
      <sheetName val="Besishahar"/>
      <sheetName val="Tarku"/>
      <sheetName val="Bhalayakarka"/>
      <sheetName val="Maghi"/>
      <sheetName val="Gauda"/>
      <sheetName val="Parewa"/>
      <sheetName val="Rainas"/>
      <sheetName val="Chiti"/>
      <sheetName val="Purankot"/>
      <sheetName val="Raniban"/>
      <sheetName val="Ishane"/>
      <sheetName val="Jalpa"/>
      <sheetName val="Ramgha"/>
      <sheetName val="Karapu"/>
      <sheetName val="Data"/>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ombin (2)"/>
      <sheetName val="Store"/>
      <sheetName val="Jhirgha"/>
      <sheetName val="Daman"/>
      <sheetName val="Combin"/>
      <sheetName val="HDP &amp; GI Pipe"/>
      <sheetName val="Fittings"/>
      <sheetName val="Barbed"/>
      <sheetName val="DRates"/>
      <sheetName val="Transportation"/>
      <sheetName val="MatCol"/>
      <sheetName val="RtAn"/>
      <sheetName val="Intake"/>
      <sheetName val="Sheet2"/>
      <sheetName val="Summary of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s>
    <sheetDataSet>
      <sheetData sheetId="0"/>
      <sheetData sheetId="1">
        <row r="22">
          <cell r="E22" t="str">
            <v>WSSDO, Baitadi</v>
          </cell>
        </row>
        <row r="33">
          <cell r="B33">
            <v>1</v>
          </cell>
          <cell r="C33" t="str">
            <v>Baim</v>
          </cell>
          <cell r="D33" t="str">
            <v>Dilasaini</v>
          </cell>
          <cell r="E33">
            <v>6</v>
          </cell>
          <cell r="F33" t="str">
            <v>Dhanarago dhar mul</v>
          </cell>
          <cell r="G33" t="str">
            <v>Spring</v>
          </cell>
          <cell r="H33">
            <v>0.35</v>
          </cell>
        </row>
        <row r="34">
          <cell r="B34">
            <v>2</v>
          </cell>
          <cell r="C34" t="str">
            <v>Bamulla</v>
          </cell>
          <cell r="D34" t="str">
            <v>Dilasaini</v>
          </cell>
          <cell r="E34">
            <v>7</v>
          </cell>
          <cell r="F34" t="str">
            <v>Laminigair khet mul</v>
          </cell>
          <cell r="G34" t="str">
            <v>Spring</v>
          </cell>
          <cell r="H34">
            <v>0.5</v>
          </cell>
        </row>
        <row r="35">
          <cell r="B35">
            <v>3</v>
          </cell>
          <cell r="C35" t="str">
            <v>Chuchailek</v>
          </cell>
          <cell r="D35" t="str">
            <v>Dilasaini</v>
          </cell>
          <cell r="E35">
            <v>6</v>
          </cell>
          <cell r="F35" t="str">
            <v>Chaura mul</v>
          </cell>
          <cell r="G35" t="str">
            <v>Spring</v>
          </cell>
          <cell r="H35">
            <v>7.0000000000000007E-2</v>
          </cell>
        </row>
        <row r="36">
          <cell r="B36">
            <v>4</v>
          </cell>
          <cell r="C36" t="str">
            <v>Mangroda</v>
          </cell>
          <cell r="D36" t="str">
            <v>Rudreswor</v>
          </cell>
          <cell r="E36">
            <v>8</v>
          </cell>
          <cell r="F36" t="str">
            <v>runepani mul</v>
          </cell>
          <cell r="G36" t="str">
            <v>Spring</v>
          </cell>
          <cell r="H36">
            <v>0.4</v>
          </cell>
        </row>
        <row r="37">
          <cell r="B37">
            <v>5</v>
          </cell>
          <cell r="C37" t="str">
            <v>Jojjali</v>
          </cell>
          <cell r="D37" t="str">
            <v>Rudreswor</v>
          </cell>
          <cell r="E37">
            <v>7</v>
          </cell>
          <cell r="F37" t="str">
            <v>binnigad mul</v>
          </cell>
          <cell r="G37" t="str">
            <v>Spring</v>
          </cell>
        </row>
        <row r="38">
          <cell r="B38">
            <v>6</v>
          </cell>
          <cell r="C38" t="str">
            <v>Panchshera-Mahadev bagar</v>
          </cell>
          <cell r="D38" t="str">
            <v>Rudreswor</v>
          </cell>
          <cell r="E38">
            <v>7</v>
          </cell>
          <cell r="F38" t="str">
            <v>mahadev bagar mul</v>
          </cell>
          <cell r="G38" t="str">
            <v>Spring</v>
          </cell>
          <cell r="H38">
            <v>0.5</v>
          </cell>
        </row>
        <row r="39">
          <cell r="B39">
            <v>7</v>
          </cell>
          <cell r="C39" t="str">
            <v>Ansudi</v>
          </cell>
          <cell r="D39" t="str">
            <v>Mathairaj</v>
          </cell>
          <cell r="E39">
            <v>7</v>
          </cell>
          <cell r="F39" t="str">
            <v>Dhalesalla</v>
          </cell>
          <cell r="G39" t="str">
            <v>Spring</v>
          </cell>
          <cell r="H39">
            <v>0.2</v>
          </cell>
        </row>
        <row r="40">
          <cell r="B40">
            <v>8</v>
          </cell>
          <cell r="C40" t="str">
            <v>Thulasaini Chuchhedhar</v>
          </cell>
          <cell r="D40" t="str">
            <v>Dilasaini/Rudreshwor</v>
          </cell>
          <cell r="E40" t="str">
            <v>6,3</v>
          </cell>
          <cell r="F40" t="str">
            <v>Mallo dallad</v>
          </cell>
          <cell r="G40" t="str">
            <v>Spring</v>
          </cell>
          <cell r="H40">
            <v>0.5</v>
          </cell>
        </row>
      </sheetData>
      <sheetData sheetId="2"/>
      <sheetData sheetId="3"/>
      <sheetData sheetId="4"/>
      <sheetData sheetId="5"/>
      <sheetData sheetId="6"/>
      <sheetData sheetId="7"/>
      <sheetData sheetId="8"/>
      <sheetData sheetId="9"/>
      <sheetData sheetId="10">
        <row r="10">
          <cell r="B10" t="str">
            <v>TRANSMISSION  LINE</v>
          </cell>
          <cell r="D10">
            <v>375</v>
          </cell>
          <cell r="M10" t="str">
            <v>OD</v>
          </cell>
          <cell r="T10" t="str">
            <v>SOIL</v>
          </cell>
          <cell r="W10" t="str">
            <v>ODKG</v>
          </cell>
        </row>
        <row r="11">
          <cell r="A11">
            <v>1</v>
          </cell>
          <cell r="B11" t="str">
            <v>INT1</v>
          </cell>
          <cell r="C11" t="str">
            <v>p0</v>
          </cell>
          <cell r="D11">
            <v>20</v>
          </cell>
          <cell r="E11">
            <v>0.35</v>
          </cell>
          <cell r="F11">
            <v>1355</v>
          </cell>
          <cell r="G11">
            <v>1350</v>
          </cell>
          <cell r="H11">
            <v>1355</v>
          </cell>
          <cell r="I11">
            <v>1355</v>
          </cell>
          <cell r="J11">
            <v>5</v>
          </cell>
          <cell r="K11">
            <v>5</v>
          </cell>
          <cell r="L11">
            <v>5</v>
          </cell>
          <cell r="M11">
            <v>32</v>
          </cell>
          <cell r="N11">
            <v>6</v>
          </cell>
          <cell r="O11">
            <v>26.9</v>
          </cell>
          <cell r="P11">
            <v>0.47099999999999997</v>
          </cell>
          <cell r="Q11">
            <v>4.5289999999999999</v>
          </cell>
          <cell r="R11">
            <v>0.61560031709697971</v>
          </cell>
          <cell r="S11">
            <v>1354.529</v>
          </cell>
          <cell r="T11" t="str">
            <v>GBM</v>
          </cell>
          <cell r="W11" t="str">
            <v>326</v>
          </cell>
          <cell r="X11">
            <v>2.9795371477404776E-2</v>
          </cell>
          <cell r="Y11">
            <v>0.99973943446040447</v>
          </cell>
          <cell r="Z11">
            <v>0.12</v>
          </cell>
          <cell r="AA11">
            <v>12640.953076266222</v>
          </cell>
        </row>
        <row r="12">
          <cell r="A12">
            <v>2</v>
          </cell>
          <cell r="B12" t="str">
            <v>p0</v>
          </cell>
          <cell r="C12" t="str">
            <v>RT1-1</v>
          </cell>
          <cell r="D12">
            <v>270</v>
          </cell>
          <cell r="E12">
            <v>0.3</v>
          </cell>
          <cell r="F12">
            <v>1350</v>
          </cell>
          <cell r="G12">
            <v>1317</v>
          </cell>
          <cell r="H12">
            <v>1355</v>
          </cell>
          <cell r="I12">
            <v>1354.529</v>
          </cell>
          <cell r="J12">
            <v>33</v>
          </cell>
          <cell r="K12">
            <v>38</v>
          </cell>
          <cell r="L12">
            <v>37.528999999999996</v>
          </cell>
          <cell r="M12">
            <v>25</v>
          </cell>
          <cell r="N12">
            <v>10</v>
          </cell>
          <cell r="O12">
            <v>18.899999999999999</v>
          </cell>
          <cell r="P12">
            <v>26.321000000000002</v>
          </cell>
          <cell r="Q12">
            <v>11.207999999999995</v>
          </cell>
          <cell r="R12">
            <v>1.0688899577788469</v>
          </cell>
          <cell r="S12">
            <v>1328.2080000000001</v>
          </cell>
          <cell r="T12" t="str">
            <v>GBM</v>
          </cell>
          <cell r="W12" t="str">
            <v>2510</v>
          </cell>
          <cell r="X12">
            <v>2.8763103323610508E-2</v>
          </cell>
          <cell r="Y12">
            <v>0.99940894091864407</v>
          </cell>
          <cell r="Z12">
            <v>0.12</v>
          </cell>
          <cell r="AA12">
            <v>15421.389467190995</v>
          </cell>
        </row>
        <row r="14">
          <cell r="A14">
            <v>3</v>
          </cell>
          <cell r="B14" t="str">
            <v>p0</v>
          </cell>
          <cell r="C14" t="str">
            <v>RT1-2</v>
          </cell>
          <cell r="D14">
            <v>85</v>
          </cell>
          <cell r="E14">
            <v>0.05</v>
          </cell>
          <cell r="F14">
            <v>1350</v>
          </cell>
          <cell r="G14">
            <v>1339</v>
          </cell>
          <cell r="H14">
            <v>1355</v>
          </cell>
          <cell r="I14">
            <v>1354.529</v>
          </cell>
          <cell r="J14">
            <v>11</v>
          </cell>
          <cell r="K14">
            <v>16</v>
          </cell>
          <cell r="L14">
            <v>15.528999999999996</v>
          </cell>
          <cell r="M14">
            <v>20</v>
          </cell>
          <cell r="N14">
            <v>10</v>
          </cell>
          <cell r="O14">
            <v>14.9</v>
          </cell>
          <cell r="P14">
            <v>1.133</v>
          </cell>
          <cell r="Q14">
            <v>14.395999999999997</v>
          </cell>
          <cell r="R14">
            <v>0.28663737505681564</v>
          </cell>
          <cell r="S14">
            <v>1353.396</v>
          </cell>
          <cell r="T14" t="str">
            <v>GBM</v>
          </cell>
          <cell r="W14" t="str">
            <v>2010</v>
          </cell>
          <cell r="X14">
            <v>4.3129340628301607E-2</v>
          </cell>
          <cell r="Y14">
            <v>0.99941238217377759</v>
          </cell>
          <cell r="Z14">
            <v>0.12</v>
          </cell>
          <cell r="AA14">
            <v>3260.2266323256131</v>
          </cell>
        </row>
        <row r="16">
          <cell r="B16" t="str">
            <v>DISTRIBUTION  LINE</v>
          </cell>
          <cell r="D16">
            <v>645</v>
          </cell>
          <cell r="M16" t="str">
            <v>OD</v>
          </cell>
          <cell r="T16" t="str">
            <v>SOIL</v>
          </cell>
        </row>
        <row r="17">
          <cell r="A17">
            <v>4</v>
          </cell>
          <cell r="B17" t="str">
            <v>RT1-1</v>
          </cell>
          <cell r="C17" t="str">
            <v>p1</v>
          </cell>
          <cell r="D17">
            <v>10</v>
          </cell>
          <cell r="E17">
            <v>1</v>
          </cell>
          <cell r="F17">
            <v>1317</v>
          </cell>
          <cell r="G17">
            <v>1300</v>
          </cell>
          <cell r="H17">
            <v>1317</v>
          </cell>
          <cell r="I17">
            <v>1317</v>
          </cell>
          <cell r="J17">
            <v>17</v>
          </cell>
          <cell r="K17">
            <v>17</v>
          </cell>
          <cell r="L17">
            <v>17</v>
          </cell>
          <cell r="M17">
            <v>50</v>
          </cell>
          <cell r="N17">
            <v>4</v>
          </cell>
          <cell r="O17">
            <v>44.7</v>
          </cell>
          <cell r="P17">
            <v>0.13100000000000001</v>
          </cell>
          <cell r="Q17">
            <v>16.869</v>
          </cell>
          <cell r="R17">
            <v>0.63697194457070139</v>
          </cell>
          <cell r="S17">
            <v>1316.8689999999999</v>
          </cell>
          <cell r="T17" t="str">
            <v>GBM</v>
          </cell>
          <cell r="W17" t="str">
            <v>504</v>
          </cell>
          <cell r="X17">
            <v>2.5829589138329088E-2</v>
          </cell>
          <cell r="Y17">
            <v>0.99915570516771934</v>
          </cell>
          <cell r="Z17">
            <v>0.1</v>
          </cell>
          <cell r="AA17">
            <v>21734.844215504083</v>
          </cell>
        </row>
        <row r="18">
          <cell r="A18">
            <v>5</v>
          </cell>
          <cell r="B18" t="str">
            <v>p1</v>
          </cell>
          <cell r="C18" t="str">
            <v>Tap2</v>
          </cell>
          <cell r="D18">
            <v>120</v>
          </cell>
          <cell r="E18">
            <v>0.1</v>
          </cell>
          <cell r="F18">
            <v>1300</v>
          </cell>
          <cell r="G18">
            <v>1295</v>
          </cell>
          <cell r="H18">
            <v>1317</v>
          </cell>
          <cell r="I18">
            <v>1316.8689999999999</v>
          </cell>
          <cell r="J18">
            <v>5</v>
          </cell>
          <cell r="K18">
            <v>22</v>
          </cell>
          <cell r="L18">
            <v>21.868999999999915</v>
          </cell>
          <cell r="M18">
            <v>20</v>
          </cell>
          <cell r="N18">
            <v>10</v>
          </cell>
          <cell r="O18">
            <v>14.9</v>
          </cell>
          <cell r="P18">
            <v>5.2679999999999998</v>
          </cell>
          <cell r="Q18">
            <v>16.600999999999914</v>
          </cell>
          <cell r="R18">
            <v>0.57327475011363127</v>
          </cell>
          <cell r="S18">
            <v>1311.6009999999999</v>
          </cell>
          <cell r="T18" t="str">
            <v>GBM</v>
          </cell>
          <cell r="U18" t="str">
            <v>R</v>
          </cell>
          <cell r="W18" t="str">
            <v>2010</v>
          </cell>
          <cell r="X18">
            <v>3.5501758762898607E-2</v>
          </cell>
          <cell r="Y18">
            <v>0.99967140727742898</v>
          </cell>
          <cell r="Z18">
            <v>0.1</v>
          </cell>
          <cell r="AA18">
            <v>6520.4532646512262</v>
          </cell>
        </row>
        <row r="20">
          <cell r="A20">
            <v>6</v>
          </cell>
          <cell r="B20" t="str">
            <v>p1</v>
          </cell>
          <cell r="C20" t="str">
            <v>Tap3</v>
          </cell>
          <cell r="D20">
            <v>55</v>
          </cell>
          <cell r="E20">
            <v>0.3</v>
          </cell>
          <cell r="F20">
            <v>1300</v>
          </cell>
          <cell r="G20">
            <v>1291</v>
          </cell>
          <cell r="H20">
            <v>1317</v>
          </cell>
          <cell r="I20">
            <v>1316.8689999999999</v>
          </cell>
          <cell r="J20">
            <v>9</v>
          </cell>
          <cell r="K20">
            <v>26</v>
          </cell>
          <cell r="L20">
            <v>25.868999999999915</v>
          </cell>
          <cell r="M20">
            <v>25</v>
          </cell>
          <cell r="N20">
            <v>10</v>
          </cell>
          <cell r="O20">
            <v>18.899999999999999</v>
          </cell>
          <cell r="P20">
            <v>5.3259999999999996</v>
          </cell>
          <cell r="Q20">
            <v>20.542999999999914</v>
          </cell>
          <cell r="R20">
            <v>1.0688899577788469</v>
          </cell>
          <cell r="S20">
            <v>1311.5429999999999</v>
          </cell>
          <cell r="T20" t="str">
            <v>GBM</v>
          </cell>
          <cell r="W20" t="str">
            <v>2510</v>
          </cell>
          <cell r="X20">
            <v>2.8569344257776533E-2</v>
          </cell>
          <cell r="Y20">
            <v>0.99936441381419461</v>
          </cell>
          <cell r="Z20">
            <v>0.1</v>
          </cell>
          <cell r="AA20">
            <v>15421.389467190995</v>
          </cell>
        </row>
        <row r="21">
          <cell r="A21">
            <v>7</v>
          </cell>
          <cell r="B21" t="str">
            <v>Tap3</v>
          </cell>
          <cell r="C21" t="str">
            <v>p2</v>
          </cell>
          <cell r="D21">
            <v>20</v>
          </cell>
          <cell r="E21">
            <v>0.2</v>
          </cell>
          <cell r="F21">
            <v>1291</v>
          </cell>
          <cell r="G21">
            <v>1280</v>
          </cell>
          <cell r="H21">
            <v>1317</v>
          </cell>
          <cell r="I21">
            <v>1311.5429999999999</v>
          </cell>
          <cell r="J21">
            <v>11</v>
          </cell>
          <cell r="K21">
            <v>37</v>
          </cell>
          <cell r="L21">
            <v>31.542999999999893</v>
          </cell>
          <cell r="M21">
            <v>20</v>
          </cell>
          <cell r="N21">
            <v>10</v>
          </cell>
          <cell r="O21">
            <v>14.9</v>
          </cell>
          <cell r="P21">
            <v>2.9630000000000001</v>
          </cell>
          <cell r="Q21">
            <v>28.579999999999892</v>
          </cell>
          <cell r="R21">
            <v>1.1465495002272625</v>
          </cell>
          <cell r="S21">
            <v>1308.58</v>
          </cell>
          <cell r="T21" t="str">
            <v>GBM</v>
          </cell>
          <cell r="W21" t="str">
            <v>2010</v>
          </cell>
          <cell r="X21">
            <v>2.9954946365856421E-2</v>
          </cell>
          <cell r="Y21">
            <v>0.99976674485264028</v>
          </cell>
          <cell r="Z21">
            <v>0.1</v>
          </cell>
          <cell r="AA21">
            <v>13040.906529302452</v>
          </cell>
        </row>
        <row r="22">
          <cell r="A22">
            <v>8</v>
          </cell>
          <cell r="B22" t="str">
            <v>p2</v>
          </cell>
          <cell r="C22" t="str">
            <v>Tap4</v>
          </cell>
          <cell r="D22">
            <v>35</v>
          </cell>
          <cell r="E22">
            <v>0.1</v>
          </cell>
          <cell r="F22">
            <v>1280</v>
          </cell>
          <cell r="G22">
            <v>1270</v>
          </cell>
          <cell r="H22">
            <v>1317</v>
          </cell>
          <cell r="I22">
            <v>1308.58</v>
          </cell>
          <cell r="J22">
            <v>10</v>
          </cell>
          <cell r="K22">
            <v>47</v>
          </cell>
          <cell r="L22">
            <v>38.579999999999927</v>
          </cell>
          <cell r="M22">
            <v>16</v>
          </cell>
          <cell r="N22">
            <v>10</v>
          </cell>
          <cell r="O22">
            <v>11.6</v>
          </cell>
          <cell r="P22">
            <v>5.0789999999999997</v>
          </cell>
          <cell r="Q22">
            <v>33.500999999999927</v>
          </cell>
          <cell r="R22">
            <v>0.94584369257377576</v>
          </cell>
          <cell r="S22">
            <v>1303.501</v>
          </cell>
          <cell r="T22" t="str">
            <v>GBM</v>
          </cell>
          <cell r="W22" t="str">
            <v>1610</v>
          </cell>
          <cell r="X22">
            <v>3.3559738460674199E-2</v>
          </cell>
          <cell r="Y22">
            <v>0.99965380450217634</v>
          </cell>
          <cell r="Z22">
            <v>0.1</v>
          </cell>
          <cell r="AA22">
            <v>8375.4097968364877</v>
          </cell>
        </row>
        <row r="24">
          <cell r="A24">
            <v>9</v>
          </cell>
          <cell r="B24" t="str">
            <v>p2</v>
          </cell>
          <cell r="C24" t="str">
            <v>Tap5</v>
          </cell>
          <cell r="D24">
            <v>40</v>
          </cell>
          <cell r="E24">
            <v>0.1</v>
          </cell>
          <cell r="F24">
            <v>1280</v>
          </cell>
          <cell r="G24">
            <v>1268</v>
          </cell>
          <cell r="H24">
            <v>1317</v>
          </cell>
          <cell r="I24">
            <v>1308.58</v>
          </cell>
          <cell r="J24">
            <v>12</v>
          </cell>
          <cell r="K24">
            <v>49</v>
          </cell>
          <cell r="L24">
            <v>40.579999999999927</v>
          </cell>
          <cell r="M24">
            <v>16</v>
          </cell>
          <cell r="N24">
            <v>10</v>
          </cell>
          <cell r="O24">
            <v>11.6</v>
          </cell>
          <cell r="P24">
            <v>5.8049999999999997</v>
          </cell>
          <cell r="Q24">
            <v>34.774999999999928</v>
          </cell>
          <cell r="R24">
            <v>0.94584369257377576</v>
          </cell>
          <cell r="S24">
            <v>1302.7749999999999</v>
          </cell>
          <cell r="T24" t="str">
            <v>GBM</v>
          </cell>
          <cell r="U24" t="str">
            <v>R</v>
          </cell>
          <cell r="W24" t="str">
            <v>1610</v>
          </cell>
          <cell r="X24">
            <v>3.3560705219106486E-2</v>
          </cell>
          <cell r="Y24">
            <v>0.99967020911686899</v>
          </cell>
          <cell r="Z24">
            <v>0.1</v>
          </cell>
          <cell r="AA24">
            <v>8375.4097968364877</v>
          </cell>
        </row>
        <row r="26">
          <cell r="A26">
            <v>10</v>
          </cell>
          <cell r="B26" t="str">
            <v>p1</v>
          </cell>
          <cell r="C26" t="str">
            <v>Tap6</v>
          </cell>
          <cell r="D26">
            <v>45</v>
          </cell>
          <cell r="E26">
            <v>0.6</v>
          </cell>
          <cell r="F26">
            <v>1300</v>
          </cell>
          <cell r="G26">
            <v>1289</v>
          </cell>
          <cell r="H26">
            <v>1317</v>
          </cell>
          <cell r="I26">
            <v>1316.8689999999999</v>
          </cell>
          <cell r="J26">
            <v>11</v>
          </cell>
          <cell r="K26">
            <v>28</v>
          </cell>
          <cell r="L26">
            <v>27.868999999999915</v>
          </cell>
          <cell r="M26">
            <v>32</v>
          </cell>
          <cell r="N26">
            <v>6</v>
          </cell>
          <cell r="O26">
            <v>26.9</v>
          </cell>
          <cell r="P26">
            <v>2.7370000000000001</v>
          </cell>
          <cell r="Q26">
            <v>25.131999999999913</v>
          </cell>
          <cell r="R26">
            <v>1.0553148293091081</v>
          </cell>
          <cell r="S26">
            <v>1314.1319999999998</v>
          </cell>
          <cell r="T26" t="str">
            <v>GBM</v>
          </cell>
          <cell r="U26" t="str">
            <v>L</v>
          </cell>
          <cell r="W26" t="str">
            <v>326</v>
          </cell>
          <cell r="X26">
            <v>2.6202695994929203E-2</v>
          </cell>
          <cell r="Y26">
            <v>0.99982149226623618</v>
          </cell>
          <cell r="Z26">
            <v>0.1</v>
          </cell>
          <cell r="AA26">
            <v>21670.205273599244</v>
          </cell>
        </row>
        <row r="27">
          <cell r="A27">
            <v>11</v>
          </cell>
          <cell r="B27" t="str">
            <v>Tap6</v>
          </cell>
          <cell r="C27" t="str">
            <v>Tap7</v>
          </cell>
          <cell r="D27">
            <v>40</v>
          </cell>
          <cell r="E27">
            <v>0.5</v>
          </cell>
          <cell r="F27">
            <v>1289</v>
          </cell>
          <cell r="G27">
            <v>1270</v>
          </cell>
          <cell r="H27">
            <v>1317</v>
          </cell>
          <cell r="I27">
            <v>1314.1319999999998</v>
          </cell>
          <cell r="J27">
            <v>19</v>
          </cell>
          <cell r="K27">
            <v>47</v>
          </cell>
          <cell r="L27">
            <v>44.131999999999834</v>
          </cell>
          <cell r="M27">
            <v>20</v>
          </cell>
          <cell r="N27">
            <v>10</v>
          </cell>
          <cell r="O27">
            <v>14.9</v>
          </cell>
          <cell r="P27">
            <v>30.684999999999999</v>
          </cell>
          <cell r="Q27">
            <v>13.446999999999836</v>
          </cell>
          <cell r="R27">
            <v>2.8663737505681559</v>
          </cell>
          <cell r="S27">
            <v>1283.4469999999999</v>
          </cell>
          <cell r="T27" t="str">
            <v>GBM</v>
          </cell>
          <cell r="W27" t="str">
            <v>2010</v>
          </cell>
          <cell r="X27">
            <v>2.4813644974661771E-2</v>
          </cell>
          <cell r="Y27">
            <v>0.99990838226602297</v>
          </cell>
          <cell r="Z27">
            <v>0.1</v>
          </cell>
          <cell r="AA27">
            <v>32602.266323256124</v>
          </cell>
        </row>
        <row r="28">
          <cell r="A28">
            <v>12</v>
          </cell>
          <cell r="B28" t="str">
            <v>Tap7</v>
          </cell>
          <cell r="C28" t="str">
            <v>Tap8</v>
          </cell>
          <cell r="D28">
            <v>30</v>
          </cell>
          <cell r="E28">
            <v>0.2</v>
          </cell>
          <cell r="F28">
            <v>1270</v>
          </cell>
          <cell r="G28">
            <v>1258</v>
          </cell>
          <cell r="H28">
            <v>1317</v>
          </cell>
          <cell r="I28">
            <v>1283.4469999999999</v>
          </cell>
          <cell r="J28">
            <v>12</v>
          </cell>
          <cell r="K28">
            <v>59</v>
          </cell>
          <cell r="L28">
            <v>25.446999999999889</v>
          </cell>
          <cell r="M28">
            <v>20</v>
          </cell>
          <cell r="N28">
            <v>10</v>
          </cell>
          <cell r="O28">
            <v>14.9</v>
          </cell>
          <cell r="P28">
            <v>4.4450000000000003</v>
          </cell>
          <cell r="Q28">
            <v>21.001999999999889</v>
          </cell>
          <cell r="R28">
            <v>1.1465495002272625</v>
          </cell>
          <cell r="S28">
            <v>1279.002</v>
          </cell>
          <cell r="T28" t="str">
            <v>GBM</v>
          </cell>
          <cell r="W28" t="str">
            <v>2010</v>
          </cell>
          <cell r="X28">
            <v>2.9957524304527163E-2</v>
          </cell>
          <cell r="Y28">
            <v>0.99981532576719401</v>
          </cell>
          <cell r="Z28">
            <v>0.1</v>
          </cell>
          <cell r="AA28">
            <v>13040.906529302452</v>
          </cell>
        </row>
        <row r="29">
          <cell r="A29">
            <v>13</v>
          </cell>
          <cell r="B29" t="str">
            <v>Tap8</v>
          </cell>
          <cell r="C29" t="str">
            <v>Tap9</v>
          </cell>
          <cell r="D29">
            <v>190</v>
          </cell>
          <cell r="E29">
            <v>0.1</v>
          </cell>
          <cell r="F29">
            <v>1258</v>
          </cell>
          <cell r="G29">
            <v>1235</v>
          </cell>
          <cell r="H29">
            <v>1317</v>
          </cell>
          <cell r="I29">
            <v>1279.002</v>
          </cell>
          <cell r="J29">
            <v>23</v>
          </cell>
          <cell r="K29">
            <v>82</v>
          </cell>
          <cell r="L29">
            <v>44.001999999999953</v>
          </cell>
          <cell r="M29">
            <v>16</v>
          </cell>
          <cell r="N29">
            <v>10</v>
          </cell>
          <cell r="O29">
            <v>11.6</v>
          </cell>
          <cell r="P29">
            <v>27.594000000000001</v>
          </cell>
          <cell r="Q29">
            <v>16.407999999999952</v>
          </cell>
          <cell r="R29">
            <v>0.94584369257377576</v>
          </cell>
          <cell r="S29">
            <v>1251.4079999999999</v>
          </cell>
          <cell r="T29" t="str">
            <v>GBM</v>
          </cell>
          <cell r="W29" t="str">
            <v>1610</v>
          </cell>
          <cell r="X29">
            <v>3.3588723281169651E-2</v>
          </cell>
          <cell r="Y29">
            <v>1.0001455470249943</v>
          </cell>
          <cell r="Z29">
            <v>0.1</v>
          </cell>
          <cell r="AA29">
            <v>8375.4097968364877</v>
          </cell>
        </row>
        <row r="31">
          <cell r="A31">
            <v>14</v>
          </cell>
          <cell r="B31" t="str">
            <v>Tap7</v>
          </cell>
          <cell r="C31" t="str">
            <v>Tap10</v>
          </cell>
          <cell r="D31">
            <v>60</v>
          </cell>
          <cell r="E31">
            <v>0.1</v>
          </cell>
          <cell r="F31">
            <v>1270</v>
          </cell>
          <cell r="G31">
            <v>1257</v>
          </cell>
          <cell r="H31">
            <v>1317</v>
          </cell>
          <cell r="I31">
            <v>1283.4469999999999</v>
          </cell>
          <cell r="J31">
            <v>13</v>
          </cell>
          <cell r="K31">
            <v>60</v>
          </cell>
          <cell r="L31">
            <v>26.446999999999889</v>
          </cell>
          <cell r="M31">
            <v>16</v>
          </cell>
          <cell r="N31">
            <v>10</v>
          </cell>
          <cell r="O31">
            <v>11.6</v>
          </cell>
          <cell r="P31">
            <v>8.7100000000000009</v>
          </cell>
          <cell r="Q31">
            <v>17.736999999999888</v>
          </cell>
          <cell r="R31">
            <v>0.94584369257377576</v>
          </cell>
          <cell r="S31">
            <v>1274.7369999999999</v>
          </cell>
          <cell r="T31" t="str">
            <v>GBM</v>
          </cell>
          <cell r="U31" t="str">
            <v>R</v>
          </cell>
          <cell r="W31" t="str">
            <v>1610</v>
          </cell>
          <cell r="X31">
            <v>3.3572658308283758E-2</v>
          </cell>
          <cell r="Y31">
            <v>0.99987301983657673</v>
          </cell>
          <cell r="Z31">
            <v>0.1</v>
          </cell>
          <cell r="AA31">
            <v>8375.4097968364877</v>
          </cell>
        </row>
        <row r="34">
          <cell r="B34" t="str">
            <v>TRANSMISSION  LINE</v>
          </cell>
          <cell r="D34">
            <v>0</v>
          </cell>
          <cell r="M34" t="str">
            <v>OD</v>
          </cell>
          <cell r="T34" t="str">
            <v>SOIL</v>
          </cell>
        </row>
        <row r="35">
          <cell r="A35">
            <v>1</v>
          </cell>
          <cell r="B35" t="str">
            <v>INT2</v>
          </cell>
          <cell r="C35" t="str">
            <v>p1</v>
          </cell>
          <cell r="F35">
            <v>1300</v>
          </cell>
          <cell r="G35">
            <v>1294</v>
          </cell>
          <cell r="H35">
            <v>1300</v>
          </cell>
          <cell r="I35">
            <v>1300</v>
          </cell>
          <cell r="J35">
            <v>6</v>
          </cell>
          <cell r="K35">
            <v>6</v>
          </cell>
          <cell r="L35">
            <v>6</v>
          </cell>
          <cell r="M35">
            <v>32</v>
          </cell>
          <cell r="N35">
            <v>6</v>
          </cell>
          <cell r="O35">
            <v>26.9</v>
          </cell>
          <cell r="P35">
            <v>0</v>
          </cell>
          <cell r="Q35">
            <v>6</v>
          </cell>
          <cell r="R35">
            <v>0</v>
          </cell>
          <cell r="S35">
            <v>1300</v>
          </cell>
          <cell r="W35" t="str">
            <v>326</v>
          </cell>
          <cell r="X35">
            <v>0.02</v>
          </cell>
          <cell r="Y35" t="e">
            <v>#DIV/0!</v>
          </cell>
          <cell r="Z35">
            <v>0.12</v>
          </cell>
          <cell r="AA35">
            <v>0</v>
          </cell>
        </row>
        <row r="37">
          <cell r="B37" t="str">
            <v>DISTRIBUTION  LINE</v>
          </cell>
          <cell r="D37">
            <v>1366</v>
          </cell>
          <cell r="M37" t="str">
            <v>OD</v>
          </cell>
          <cell r="T37" t="str">
            <v>SOIL</v>
          </cell>
        </row>
        <row r="38">
          <cell r="A38">
            <v>2</v>
          </cell>
          <cell r="B38" t="str">
            <v>INT2</v>
          </cell>
          <cell r="C38" t="str">
            <v>p1</v>
          </cell>
          <cell r="D38">
            <v>360</v>
          </cell>
          <cell r="E38">
            <v>0.5</v>
          </cell>
          <cell r="F38">
            <v>1300</v>
          </cell>
          <cell r="G38">
            <v>1294</v>
          </cell>
          <cell r="H38">
            <v>1300</v>
          </cell>
          <cell r="I38">
            <v>1300</v>
          </cell>
          <cell r="J38">
            <v>6</v>
          </cell>
          <cell r="K38">
            <v>6</v>
          </cell>
          <cell r="L38">
            <v>6</v>
          </cell>
          <cell r="M38">
            <v>50</v>
          </cell>
          <cell r="N38">
            <v>6</v>
          </cell>
          <cell r="O38">
            <v>42.2</v>
          </cell>
          <cell r="P38">
            <v>1.841</v>
          </cell>
          <cell r="Q38">
            <v>4.1589999999999998</v>
          </cell>
          <cell r="R38">
            <v>0.35733902897713232</v>
          </cell>
          <cell r="S38">
            <v>1298.1590000000001</v>
          </cell>
          <cell r="T38" t="str">
            <v>GBM</v>
          </cell>
          <cell r="W38" t="str">
            <v>506</v>
          </cell>
          <cell r="X38">
            <v>3.0143639911412543E-2</v>
          </cell>
          <cell r="Y38">
            <v>0.99985405752228251</v>
          </cell>
          <cell r="Z38">
            <v>0.1</v>
          </cell>
          <cell r="AA38">
            <v>11511.226734988537</v>
          </cell>
        </row>
        <row r="39">
          <cell r="A39">
            <v>3</v>
          </cell>
          <cell r="B39" t="str">
            <v>p1</v>
          </cell>
          <cell r="C39" t="str">
            <v>p2</v>
          </cell>
          <cell r="D39">
            <v>6</v>
          </cell>
          <cell r="E39">
            <v>0.4</v>
          </cell>
          <cell r="F39">
            <v>1294</v>
          </cell>
          <cell r="G39">
            <v>1294</v>
          </cell>
          <cell r="H39">
            <v>1300</v>
          </cell>
          <cell r="I39">
            <v>1298.1590000000001</v>
          </cell>
          <cell r="J39">
            <v>0</v>
          </cell>
          <cell r="K39">
            <v>6</v>
          </cell>
          <cell r="L39">
            <v>4.1590000000001055</v>
          </cell>
          <cell r="M39">
            <v>1.5</v>
          </cell>
          <cell r="N39" t="str">
            <v>MC</v>
          </cell>
          <cell r="O39">
            <v>38.1</v>
          </cell>
          <cell r="P39">
            <v>3.6999999999999998E-2</v>
          </cell>
          <cell r="Q39">
            <v>4.1220000000001056</v>
          </cell>
          <cell r="R39">
            <v>0.35070777212261495</v>
          </cell>
          <cell r="S39">
            <v>1298.1220000000001</v>
          </cell>
          <cell r="T39" t="str">
            <v>GBM</v>
          </cell>
          <cell r="V39" t="str">
            <v>CROSS</v>
          </cell>
          <cell r="W39" t="str">
            <v>1.5MC</v>
          </cell>
          <cell r="X39">
            <v>3.4508708494711528E-2</v>
          </cell>
          <cell r="Y39">
            <v>1.0000255697023794</v>
          </cell>
          <cell r="Z39">
            <v>1</v>
          </cell>
          <cell r="AA39">
            <v>10199.974135779868</v>
          </cell>
        </row>
        <row r="40">
          <cell r="A40">
            <v>4</v>
          </cell>
          <cell r="B40" t="str">
            <v>p2</v>
          </cell>
          <cell r="C40" t="str">
            <v>p3</v>
          </cell>
          <cell r="D40">
            <v>230</v>
          </cell>
          <cell r="E40">
            <v>0.4</v>
          </cell>
          <cell r="F40">
            <v>1294</v>
          </cell>
          <cell r="G40">
            <v>1290</v>
          </cell>
          <cell r="H40">
            <v>1300</v>
          </cell>
          <cell r="I40">
            <v>1298.1220000000001</v>
          </cell>
          <cell r="J40">
            <v>4</v>
          </cell>
          <cell r="K40">
            <v>10</v>
          </cell>
          <cell r="L40">
            <v>8.1220000000000709</v>
          </cell>
          <cell r="M40">
            <v>40</v>
          </cell>
          <cell r="N40">
            <v>6</v>
          </cell>
          <cell r="O40">
            <v>33.700000000000003</v>
          </cell>
          <cell r="P40">
            <v>2.3239999999999998</v>
          </cell>
          <cell r="Q40">
            <v>5.7980000000000711</v>
          </cell>
          <cell r="R40">
            <v>0.44826573192588554</v>
          </cell>
          <cell r="S40">
            <v>1295.798</v>
          </cell>
          <cell r="T40" t="str">
            <v>GBM</v>
          </cell>
          <cell r="W40" t="str">
            <v>406</v>
          </cell>
          <cell r="X40">
            <v>3.0230900558784586E-2</v>
          </cell>
          <cell r="Y40">
            <v>0.99992083386021735</v>
          </cell>
          <cell r="Z40">
            <v>0.1</v>
          </cell>
          <cell r="AA40">
            <v>11531.721500688811</v>
          </cell>
        </row>
        <row r="41">
          <cell r="A41">
            <v>5</v>
          </cell>
          <cell r="B41" t="str">
            <v>p3</v>
          </cell>
          <cell r="C41" t="str">
            <v>Tap1</v>
          </cell>
          <cell r="D41">
            <v>130</v>
          </cell>
          <cell r="E41">
            <v>0.4</v>
          </cell>
          <cell r="F41">
            <v>1290</v>
          </cell>
          <cell r="G41">
            <v>1275</v>
          </cell>
          <cell r="H41">
            <v>1300</v>
          </cell>
          <cell r="I41">
            <v>1295.798</v>
          </cell>
          <cell r="J41">
            <v>15</v>
          </cell>
          <cell r="K41">
            <v>25</v>
          </cell>
          <cell r="L41">
            <v>20.798000000000002</v>
          </cell>
          <cell r="M41">
            <v>32</v>
          </cell>
          <cell r="N41">
            <v>6</v>
          </cell>
          <cell r="O41">
            <v>26.9</v>
          </cell>
          <cell r="P41">
            <v>3.8490000000000002</v>
          </cell>
          <cell r="Q41">
            <v>16.949000000000002</v>
          </cell>
          <cell r="R41">
            <v>0.70354321953940546</v>
          </cell>
          <cell r="S41">
            <v>1291.9490000000001</v>
          </cell>
          <cell r="T41" t="str">
            <v>GBM</v>
          </cell>
          <cell r="W41" t="str">
            <v>326</v>
          </cell>
          <cell r="X41">
            <v>2.8703685541613316E-2</v>
          </cell>
          <cell r="Y41">
            <v>0.99907070350800242</v>
          </cell>
          <cell r="Z41">
            <v>0.1</v>
          </cell>
          <cell r="AA41">
            <v>14446.80351573283</v>
          </cell>
        </row>
        <row r="42">
          <cell r="A42">
            <v>6</v>
          </cell>
          <cell r="B42" t="str">
            <v>Tap1</v>
          </cell>
          <cell r="C42" t="str">
            <v>Tap2</v>
          </cell>
          <cell r="D42">
            <v>270</v>
          </cell>
          <cell r="E42">
            <v>0.2</v>
          </cell>
          <cell r="F42">
            <v>1275</v>
          </cell>
          <cell r="G42">
            <v>1245</v>
          </cell>
          <cell r="H42">
            <v>1300</v>
          </cell>
          <cell r="I42">
            <v>1291.9490000000001</v>
          </cell>
          <cell r="J42">
            <v>30</v>
          </cell>
          <cell r="K42">
            <v>55</v>
          </cell>
          <cell r="L42">
            <v>46.949000000000069</v>
          </cell>
          <cell r="M42">
            <v>25</v>
          </cell>
          <cell r="N42">
            <v>10</v>
          </cell>
          <cell r="O42">
            <v>18.899999999999999</v>
          </cell>
          <cell r="P42">
            <v>12.798999999999999</v>
          </cell>
          <cell r="Q42">
            <v>34.15000000000007</v>
          </cell>
          <cell r="R42">
            <v>0.71259330518589792</v>
          </cell>
          <cell r="S42">
            <v>1279.1500000000001</v>
          </cell>
          <cell r="T42" t="str">
            <v>GBM</v>
          </cell>
          <cell r="W42" t="str">
            <v>2510</v>
          </cell>
          <cell r="X42">
            <v>3.1469123395860638E-2</v>
          </cell>
          <cell r="Y42">
            <v>0.99993134305078357</v>
          </cell>
          <cell r="Z42">
            <v>0.1</v>
          </cell>
          <cell r="AA42">
            <v>10280.926311460662</v>
          </cell>
        </row>
        <row r="43">
          <cell r="A43">
            <v>7</v>
          </cell>
          <cell r="B43" t="str">
            <v>Tap2</v>
          </cell>
          <cell r="C43" t="str">
            <v>Tap 3</v>
          </cell>
          <cell r="D43">
            <v>100</v>
          </cell>
          <cell r="E43">
            <v>0.1</v>
          </cell>
          <cell r="F43">
            <v>1245</v>
          </cell>
          <cell r="G43">
            <v>1230</v>
          </cell>
          <cell r="H43">
            <v>1300</v>
          </cell>
          <cell r="I43">
            <v>1279.1500000000001</v>
          </cell>
          <cell r="J43">
            <v>15</v>
          </cell>
          <cell r="K43">
            <v>70</v>
          </cell>
          <cell r="L43">
            <v>49.150000000000091</v>
          </cell>
          <cell r="M43">
            <v>16</v>
          </cell>
          <cell r="N43">
            <v>10</v>
          </cell>
          <cell r="O43">
            <v>11.6</v>
          </cell>
          <cell r="P43">
            <v>14.510999999999999</v>
          </cell>
          <cell r="Q43">
            <v>34.639000000000095</v>
          </cell>
          <cell r="R43">
            <v>0.94584369257377576</v>
          </cell>
          <cell r="S43">
            <v>1264.6390000000001</v>
          </cell>
          <cell r="T43" t="str">
            <v>GBM</v>
          </cell>
          <cell r="W43" t="str">
            <v>1610</v>
          </cell>
          <cell r="X43">
            <v>3.3559988995374754E-2</v>
          </cell>
          <cell r="Y43">
            <v>0.99965805576564937</v>
          </cell>
          <cell r="Z43">
            <v>0.1</v>
          </cell>
          <cell r="AA43">
            <v>8375.4097968364877</v>
          </cell>
        </row>
        <row r="45">
          <cell r="A45">
            <v>8</v>
          </cell>
          <cell r="B45" t="str">
            <v>Tap1</v>
          </cell>
          <cell r="C45" t="str">
            <v>P01</v>
          </cell>
          <cell r="D45">
            <v>150</v>
          </cell>
          <cell r="E45">
            <v>0.1</v>
          </cell>
          <cell r="F45">
            <v>1275</v>
          </cell>
          <cell r="G45">
            <v>1260</v>
          </cell>
          <cell r="H45">
            <v>1300</v>
          </cell>
          <cell r="I45">
            <v>1291.9490000000001</v>
          </cell>
          <cell r="J45">
            <v>15</v>
          </cell>
          <cell r="K45">
            <v>40</v>
          </cell>
          <cell r="L45">
            <v>31.949000000000069</v>
          </cell>
          <cell r="M45">
            <v>20</v>
          </cell>
          <cell r="N45">
            <v>10</v>
          </cell>
          <cell r="O45">
            <v>14.9</v>
          </cell>
          <cell r="P45">
            <v>6.5910000000000002</v>
          </cell>
          <cell r="Q45">
            <v>25.358000000000068</v>
          </cell>
          <cell r="R45">
            <v>0.57327475011363127</v>
          </cell>
          <cell r="S45">
            <v>1285.3580000000002</v>
          </cell>
          <cell r="T45" t="str">
            <v>GBM</v>
          </cell>
          <cell r="W45" t="str">
            <v>2010</v>
          </cell>
          <cell r="X45">
            <v>3.5530707389303556E-2</v>
          </cell>
          <cell r="Y45">
            <v>1.0001401798865339</v>
          </cell>
          <cell r="Z45">
            <v>0.1</v>
          </cell>
          <cell r="AA45">
            <v>6520.4532646512262</v>
          </cell>
        </row>
        <row r="46">
          <cell r="A46">
            <v>9</v>
          </cell>
          <cell r="B46" t="str">
            <v>P01</v>
          </cell>
          <cell r="C46" t="str">
            <v>Tap5</v>
          </cell>
          <cell r="D46">
            <v>100</v>
          </cell>
          <cell r="E46">
            <v>0.1</v>
          </cell>
          <cell r="F46">
            <v>1260</v>
          </cell>
          <cell r="G46">
            <v>1255</v>
          </cell>
          <cell r="H46">
            <v>1300</v>
          </cell>
          <cell r="I46">
            <v>1285.3580000000002</v>
          </cell>
          <cell r="J46">
            <v>5</v>
          </cell>
          <cell r="K46">
            <v>45</v>
          </cell>
          <cell r="L46">
            <v>30.358000000000175</v>
          </cell>
          <cell r="M46">
            <v>20</v>
          </cell>
          <cell r="N46">
            <v>10</v>
          </cell>
          <cell r="O46">
            <v>14.9</v>
          </cell>
          <cell r="P46">
            <v>4.3940000000000001</v>
          </cell>
          <cell r="Q46">
            <v>25.964000000000176</v>
          </cell>
          <cell r="R46">
            <v>0.57327475011363127</v>
          </cell>
          <cell r="S46">
            <v>1280.9640000000002</v>
          </cell>
          <cell r="T46" t="str">
            <v>GBM</v>
          </cell>
          <cell r="W46" t="str">
            <v>2010</v>
          </cell>
          <cell r="X46">
            <v>3.5530707389303556E-2</v>
          </cell>
          <cell r="Y46">
            <v>1.0001401798865339</v>
          </cell>
          <cell r="Z46">
            <v>0.1</v>
          </cell>
          <cell r="AA46">
            <v>6520.4532646512262</v>
          </cell>
        </row>
        <row r="48">
          <cell r="A48">
            <v>10</v>
          </cell>
          <cell r="B48" t="str">
            <v>P1</v>
          </cell>
          <cell r="C48" t="str">
            <v>Tap4</v>
          </cell>
          <cell r="D48">
            <v>20</v>
          </cell>
          <cell r="E48">
            <v>0.1</v>
          </cell>
          <cell r="F48">
            <v>1294</v>
          </cell>
          <cell r="G48">
            <v>1293</v>
          </cell>
          <cell r="H48">
            <v>1300</v>
          </cell>
          <cell r="I48">
            <v>1298.1590000000001</v>
          </cell>
          <cell r="J48">
            <v>1</v>
          </cell>
          <cell r="K48">
            <v>7</v>
          </cell>
          <cell r="L48">
            <v>5.1590000000001055</v>
          </cell>
          <cell r="M48">
            <v>20</v>
          </cell>
          <cell r="N48">
            <v>10</v>
          </cell>
          <cell r="O48">
            <v>14.9</v>
          </cell>
          <cell r="P48">
            <v>0.879</v>
          </cell>
          <cell r="Q48">
            <v>4.2800000000001059</v>
          </cell>
          <cell r="R48">
            <v>0.57327475011363127</v>
          </cell>
          <cell r="S48">
            <v>1297.2800000000002</v>
          </cell>
          <cell r="T48" t="str">
            <v>GBM</v>
          </cell>
          <cell r="W48" t="str">
            <v>2010</v>
          </cell>
          <cell r="X48">
            <v>3.5530707389303556E-2</v>
          </cell>
          <cell r="Y48">
            <v>1.0001401798865339</v>
          </cell>
          <cell r="Z48">
            <v>0.1</v>
          </cell>
          <cell r="AA48">
            <v>6520.4532646512262</v>
          </cell>
        </row>
        <row r="50">
          <cell r="D50">
            <v>1340</v>
          </cell>
          <cell r="G50" t="str">
            <v>SCHEME NO:</v>
          </cell>
          <cell r="H50">
            <v>3</v>
          </cell>
          <cell r="I50" t="str">
            <v>Chuchailek</v>
          </cell>
        </row>
        <row r="51">
          <cell r="B51" t="str">
            <v>TRANSMISSION  LINE</v>
          </cell>
          <cell r="D51">
            <v>630</v>
          </cell>
          <cell r="M51" t="str">
            <v>OD</v>
          </cell>
          <cell r="T51" t="str">
            <v>SOIL</v>
          </cell>
        </row>
        <row r="52">
          <cell r="A52">
            <v>1</v>
          </cell>
          <cell r="B52" t="str">
            <v>INT3</v>
          </cell>
          <cell r="C52" t="str">
            <v>p1</v>
          </cell>
          <cell r="D52">
            <v>350</v>
          </cell>
          <cell r="E52">
            <v>7.0000000000000007E-2</v>
          </cell>
          <cell r="F52">
            <v>1610</v>
          </cell>
          <cell r="G52">
            <v>1600</v>
          </cell>
          <cell r="H52">
            <v>1610</v>
          </cell>
          <cell r="I52">
            <v>1610</v>
          </cell>
          <cell r="J52">
            <v>10</v>
          </cell>
          <cell r="K52">
            <v>10</v>
          </cell>
          <cell r="L52">
            <v>10</v>
          </cell>
          <cell r="M52">
            <v>32</v>
          </cell>
          <cell r="N52">
            <v>6</v>
          </cell>
          <cell r="O52">
            <v>26.9</v>
          </cell>
          <cell r="P52">
            <v>0.51200000000000001</v>
          </cell>
          <cell r="Q52">
            <v>9.4879999999999995</v>
          </cell>
          <cell r="R52">
            <v>0.12312006341939596</v>
          </cell>
          <cell r="S52">
            <v>1609.4880000000001</v>
          </cell>
          <cell r="T52" t="str">
            <v>GBM</v>
          </cell>
          <cell r="W52" t="str">
            <v>326</v>
          </cell>
          <cell r="X52">
            <v>4.6263705393973627E-2</v>
          </cell>
          <cell r="Y52">
            <v>0.99997828121422117</v>
          </cell>
          <cell r="Z52">
            <v>0.12</v>
          </cell>
          <cell r="AA52">
            <v>2528.1906152532451</v>
          </cell>
        </row>
        <row r="53">
          <cell r="A53">
            <v>2</v>
          </cell>
          <cell r="B53" t="str">
            <v>p1</v>
          </cell>
          <cell r="C53" t="str">
            <v>p2</v>
          </cell>
          <cell r="D53">
            <v>30</v>
          </cell>
          <cell r="E53">
            <v>7.0000000000000007E-2</v>
          </cell>
          <cell r="F53">
            <v>1600</v>
          </cell>
          <cell r="G53">
            <v>1600</v>
          </cell>
          <cell r="H53">
            <v>1610</v>
          </cell>
          <cell r="I53">
            <v>1609.4880000000001</v>
          </cell>
          <cell r="J53">
            <v>0</v>
          </cell>
          <cell r="K53">
            <v>10</v>
          </cell>
          <cell r="L53">
            <v>9.4880000000000564</v>
          </cell>
          <cell r="M53">
            <v>1</v>
          </cell>
          <cell r="N53" t="str">
            <v>MC</v>
          </cell>
          <cell r="O53">
            <v>25.4</v>
          </cell>
          <cell r="P53">
            <v>6.0999999999999999E-2</v>
          </cell>
          <cell r="Q53">
            <v>9.4270000000000564</v>
          </cell>
          <cell r="R53">
            <v>0.13809118527327965</v>
          </cell>
          <cell r="S53">
            <v>1609.4270000000001</v>
          </cell>
          <cell r="T53" t="str">
            <v>GBM</v>
          </cell>
          <cell r="U53" t="str">
            <v>R</v>
          </cell>
          <cell r="W53" t="str">
            <v>1MC</v>
          </cell>
          <cell r="X53">
            <v>4.8663646421640762E-2</v>
          </cell>
          <cell r="Y53">
            <v>0.99975174151544199</v>
          </cell>
          <cell r="Z53">
            <v>1.1000000000000001</v>
          </cell>
          <cell r="AA53">
            <v>2677.4932106422161</v>
          </cell>
        </row>
        <row r="54">
          <cell r="A54">
            <v>3</v>
          </cell>
          <cell r="B54" t="str">
            <v>p2</v>
          </cell>
          <cell r="C54" t="str">
            <v>p3</v>
          </cell>
          <cell r="D54">
            <v>100</v>
          </cell>
          <cell r="E54">
            <v>7.0000000000000007E-2</v>
          </cell>
          <cell r="F54">
            <v>1600</v>
          </cell>
          <cell r="G54">
            <v>1598</v>
          </cell>
          <cell r="H54">
            <v>1610</v>
          </cell>
          <cell r="I54">
            <v>1609.4270000000001</v>
          </cell>
          <cell r="J54">
            <v>2</v>
          </cell>
          <cell r="K54">
            <v>12</v>
          </cell>
          <cell r="L54">
            <v>11.427000000000135</v>
          </cell>
          <cell r="M54">
            <v>32</v>
          </cell>
          <cell r="N54">
            <v>6</v>
          </cell>
          <cell r="O54">
            <v>26.9</v>
          </cell>
          <cell r="P54">
            <v>0.14599999999999999</v>
          </cell>
          <cell r="Q54">
            <v>11.281000000000134</v>
          </cell>
          <cell r="R54">
            <v>0.12312006341939596</v>
          </cell>
          <cell r="S54">
            <v>1609.2810000000002</v>
          </cell>
          <cell r="T54" t="str">
            <v>GBM</v>
          </cell>
          <cell r="U54" t="str">
            <v>L</v>
          </cell>
          <cell r="W54" t="str">
            <v>326</v>
          </cell>
          <cell r="X54">
            <v>4.6328588804487661E-2</v>
          </cell>
          <cell r="Y54">
            <v>1.0008069267111681</v>
          </cell>
          <cell r="Z54">
            <v>0.12</v>
          </cell>
          <cell r="AA54">
            <v>2528.1906152532451</v>
          </cell>
        </row>
        <row r="55">
          <cell r="A55">
            <v>4</v>
          </cell>
          <cell r="B55" t="str">
            <v>p3</v>
          </cell>
          <cell r="C55" t="str">
            <v>RT3-1</v>
          </cell>
          <cell r="D55">
            <v>150</v>
          </cell>
          <cell r="E55">
            <v>7.0000000000000007E-2</v>
          </cell>
          <cell r="F55">
            <v>1598</v>
          </cell>
          <cell r="G55">
            <v>1595</v>
          </cell>
          <cell r="H55">
            <v>1610</v>
          </cell>
          <cell r="I55">
            <v>1609.2810000000002</v>
          </cell>
          <cell r="J55">
            <v>3</v>
          </cell>
          <cell r="K55">
            <v>15</v>
          </cell>
          <cell r="L55">
            <v>14.281000000000176</v>
          </cell>
          <cell r="M55">
            <v>32</v>
          </cell>
          <cell r="N55">
            <v>6</v>
          </cell>
          <cell r="O55">
            <v>26.9</v>
          </cell>
          <cell r="P55">
            <v>0.219</v>
          </cell>
          <cell r="Q55">
            <v>14.062000000000177</v>
          </cell>
          <cell r="R55">
            <v>0.12312006341939596</v>
          </cell>
          <cell r="S55">
            <v>1609.0620000000001</v>
          </cell>
          <cell r="T55" t="str">
            <v>GBM</v>
          </cell>
          <cell r="W55" t="str">
            <v>326</v>
          </cell>
          <cell r="X55">
            <v>4.6263743623744136E-2</v>
          </cell>
          <cell r="Y55">
            <v>0.99997876960343912</v>
          </cell>
          <cell r="Z55">
            <v>0.12</v>
          </cell>
          <cell r="AA55">
            <v>2528.1906152532451</v>
          </cell>
        </row>
        <row r="58">
          <cell r="A58">
            <v>5</v>
          </cell>
          <cell r="B58" t="str">
            <v>RT3-1</v>
          </cell>
          <cell r="C58" t="str">
            <v>Tap1</v>
          </cell>
          <cell r="D58">
            <v>30</v>
          </cell>
          <cell r="E58">
            <v>0.1</v>
          </cell>
          <cell r="F58">
            <v>1595</v>
          </cell>
          <cell r="G58">
            <v>1580</v>
          </cell>
          <cell r="H58">
            <v>1595</v>
          </cell>
          <cell r="I58">
            <v>1595</v>
          </cell>
          <cell r="J58">
            <v>15</v>
          </cell>
          <cell r="K58">
            <v>15</v>
          </cell>
          <cell r="L58">
            <v>15</v>
          </cell>
          <cell r="M58">
            <v>20</v>
          </cell>
          <cell r="N58">
            <v>10</v>
          </cell>
          <cell r="O58">
            <v>14.9</v>
          </cell>
          <cell r="P58">
            <v>1.3180000000000001</v>
          </cell>
          <cell r="Q58">
            <v>13.682</v>
          </cell>
          <cell r="R58">
            <v>0.57327475011363127</v>
          </cell>
          <cell r="S58">
            <v>1593.682</v>
          </cell>
          <cell r="T58" t="str">
            <v>GBM</v>
          </cell>
          <cell r="U58" t="str">
            <v>L</v>
          </cell>
          <cell r="W58" t="str">
            <v>2010</v>
          </cell>
          <cell r="X58">
            <v>3.5521363165356264E-2</v>
          </cell>
          <cell r="Y58">
            <v>0.99998888481952097</v>
          </cell>
          <cell r="Z58">
            <v>0.1</v>
          </cell>
          <cell r="AA58">
            <v>6520.4532646512262</v>
          </cell>
        </row>
        <row r="60">
          <cell r="A60">
            <v>6</v>
          </cell>
          <cell r="B60" t="str">
            <v>RT3-1</v>
          </cell>
          <cell r="C60" t="str">
            <v>Tap2</v>
          </cell>
          <cell r="D60">
            <v>400</v>
          </cell>
          <cell r="E60">
            <v>0.2</v>
          </cell>
          <cell r="F60">
            <v>1595</v>
          </cell>
          <cell r="G60">
            <v>1588</v>
          </cell>
          <cell r="H60">
            <v>1595</v>
          </cell>
          <cell r="I60">
            <v>1595</v>
          </cell>
          <cell r="J60">
            <v>7</v>
          </cell>
          <cell r="K60">
            <v>7</v>
          </cell>
          <cell r="L60">
            <v>7</v>
          </cell>
          <cell r="M60">
            <v>40</v>
          </cell>
          <cell r="N60">
            <v>6</v>
          </cell>
          <cell r="O60">
            <v>33.700000000000003</v>
          </cell>
          <cell r="P60">
            <v>1.2110000000000001</v>
          </cell>
          <cell r="Q60">
            <v>5.7889999999999997</v>
          </cell>
          <cell r="R60">
            <v>0.22413286596294277</v>
          </cell>
          <cell r="S60">
            <v>1593.789</v>
          </cell>
          <cell r="T60" t="str">
            <v>GBM</v>
          </cell>
          <cell r="W60" t="str">
            <v>406</v>
          </cell>
          <cell r="X60">
            <v>3.6234005177766662E-2</v>
          </cell>
          <cell r="Y60">
            <v>0.99964643718109192</v>
          </cell>
          <cell r="Z60">
            <v>0.1</v>
          </cell>
          <cell r="AA60">
            <v>5765.8607503444055</v>
          </cell>
        </row>
        <row r="61">
          <cell r="A61">
            <v>7</v>
          </cell>
          <cell r="B61" t="str">
            <v>Tap2</v>
          </cell>
          <cell r="C61" t="str">
            <v>Tap3</v>
          </cell>
          <cell r="D61">
            <v>280</v>
          </cell>
          <cell r="E61">
            <v>0.1</v>
          </cell>
          <cell r="F61">
            <v>1588</v>
          </cell>
          <cell r="G61">
            <v>1581</v>
          </cell>
          <cell r="H61">
            <v>1595</v>
          </cell>
          <cell r="I61">
            <v>1593.789</v>
          </cell>
          <cell r="J61">
            <v>7</v>
          </cell>
          <cell r="K61">
            <v>14</v>
          </cell>
          <cell r="L61">
            <v>12.788999999999987</v>
          </cell>
          <cell r="M61">
            <v>32</v>
          </cell>
          <cell r="N61">
            <v>6</v>
          </cell>
          <cell r="O61">
            <v>26.9</v>
          </cell>
          <cell r="P61">
            <v>0.749</v>
          </cell>
          <cell r="Q61">
            <v>12.039999999999987</v>
          </cell>
          <cell r="R61">
            <v>0.17588580488485137</v>
          </cell>
          <cell r="S61">
            <v>1593.04</v>
          </cell>
          <cell r="T61" t="str">
            <v>GBM</v>
          </cell>
          <cell r="U61" t="str">
            <v>R</v>
          </cell>
          <cell r="W61" t="str">
            <v>326</v>
          </cell>
          <cell r="X61">
            <v>4.1487012509955075E-2</v>
          </cell>
          <cell r="Y61">
            <v>0.99983809411592517</v>
          </cell>
          <cell r="Z61">
            <v>0.1</v>
          </cell>
          <cell r="AA61">
            <v>3611.7008789332076</v>
          </cell>
        </row>
        <row r="63">
          <cell r="D63">
            <v>1570</v>
          </cell>
          <cell r="G63" t="str">
            <v>SCHEME NO:</v>
          </cell>
          <cell r="H63">
            <v>4</v>
          </cell>
          <cell r="I63" t="str">
            <v>Mangroda</v>
          </cell>
        </row>
        <row r="64">
          <cell r="B64" t="str">
            <v>TRANSMISSION  LINE</v>
          </cell>
          <cell r="D64">
            <v>1000</v>
          </cell>
          <cell r="M64" t="str">
            <v>OD</v>
          </cell>
          <cell r="T64" t="str">
            <v>SOIL</v>
          </cell>
        </row>
        <row r="65">
          <cell r="A65">
            <v>1</v>
          </cell>
          <cell r="B65" t="str">
            <v>INT4-1</v>
          </cell>
          <cell r="C65" t="str">
            <v>S01</v>
          </cell>
          <cell r="D65">
            <v>250</v>
          </cell>
          <cell r="E65">
            <v>0.3</v>
          </cell>
          <cell r="F65">
            <v>842</v>
          </cell>
          <cell r="G65">
            <v>800</v>
          </cell>
          <cell r="H65">
            <v>842</v>
          </cell>
          <cell r="I65">
            <v>842</v>
          </cell>
          <cell r="J65">
            <v>42</v>
          </cell>
          <cell r="K65">
            <v>42</v>
          </cell>
          <cell r="L65">
            <v>42</v>
          </cell>
          <cell r="M65">
            <v>32</v>
          </cell>
          <cell r="N65">
            <v>6</v>
          </cell>
          <cell r="O65">
            <v>26.9</v>
          </cell>
          <cell r="P65">
            <v>4.4850000000000003</v>
          </cell>
          <cell r="Q65">
            <v>37.515000000000001</v>
          </cell>
          <cell r="R65">
            <v>0.52765741465455407</v>
          </cell>
          <cell r="S65">
            <v>837.51499999999999</v>
          </cell>
          <cell r="T65" t="str">
            <v>GBM</v>
          </cell>
          <cell r="W65" t="str">
            <v>326</v>
          </cell>
          <cell r="X65">
            <v>3.0913735664049185E-2</v>
          </cell>
          <cell r="Y65">
            <v>0.99945115938596452</v>
          </cell>
          <cell r="Z65">
            <v>0.12</v>
          </cell>
          <cell r="AA65">
            <v>10835.102636799622</v>
          </cell>
        </row>
        <row r="66">
          <cell r="A66">
            <v>2</v>
          </cell>
          <cell r="B66" t="str">
            <v>S01</v>
          </cell>
          <cell r="C66" t="str">
            <v>S02</v>
          </cell>
          <cell r="D66">
            <v>150</v>
          </cell>
          <cell r="E66">
            <v>0.3</v>
          </cell>
          <cell r="F66">
            <v>800</v>
          </cell>
          <cell r="G66">
            <v>782</v>
          </cell>
          <cell r="H66">
            <v>842</v>
          </cell>
          <cell r="I66">
            <v>837.51499999999999</v>
          </cell>
          <cell r="J66">
            <v>18</v>
          </cell>
          <cell r="K66">
            <v>60</v>
          </cell>
          <cell r="L66">
            <v>55.514999999999986</v>
          </cell>
          <cell r="M66">
            <v>32</v>
          </cell>
          <cell r="N66">
            <v>6</v>
          </cell>
          <cell r="O66">
            <v>26.9</v>
          </cell>
          <cell r="P66">
            <v>2.6909999999999998</v>
          </cell>
          <cell r="Q66">
            <v>52.823999999999984</v>
          </cell>
          <cell r="R66">
            <v>0.52765741465455407</v>
          </cell>
          <cell r="S66">
            <v>834.82399999999996</v>
          </cell>
          <cell r="T66" t="str">
            <v>GBM</v>
          </cell>
          <cell r="W66" t="str">
            <v>326</v>
          </cell>
          <cell r="X66">
            <v>3.0913735664049185E-2</v>
          </cell>
          <cell r="Y66">
            <v>0.99945115938596452</v>
          </cell>
          <cell r="Z66">
            <v>0.12</v>
          </cell>
          <cell r="AA66">
            <v>10835.102636799622</v>
          </cell>
        </row>
        <row r="67">
          <cell r="A67">
            <v>3</v>
          </cell>
          <cell r="B67" t="str">
            <v>S02</v>
          </cell>
          <cell r="C67" t="str">
            <v>INT4-2</v>
          </cell>
          <cell r="D67">
            <v>250</v>
          </cell>
          <cell r="E67">
            <v>0.3</v>
          </cell>
          <cell r="F67">
            <v>782</v>
          </cell>
          <cell r="G67">
            <v>742</v>
          </cell>
          <cell r="H67">
            <v>842</v>
          </cell>
          <cell r="I67">
            <v>834.82399999999996</v>
          </cell>
          <cell r="J67">
            <v>40</v>
          </cell>
          <cell r="K67">
            <v>100</v>
          </cell>
          <cell r="L67">
            <v>92.823999999999955</v>
          </cell>
          <cell r="M67">
            <v>32</v>
          </cell>
          <cell r="N67">
            <v>10</v>
          </cell>
          <cell r="O67">
            <v>24.1</v>
          </cell>
          <cell r="P67">
            <v>7.59</v>
          </cell>
          <cell r="Q67">
            <v>85.233999999999952</v>
          </cell>
          <cell r="R67">
            <v>0.65738913210547645</v>
          </cell>
          <cell r="S67">
            <v>827.23399999999992</v>
          </cell>
          <cell r="T67" t="str">
            <v>GBM</v>
          </cell>
          <cell r="W67" t="str">
            <v>3210</v>
          </cell>
          <cell r="X67">
            <v>3.0199856394135711E-2</v>
          </cell>
          <cell r="Y67">
            <v>0.99977126763842505</v>
          </cell>
          <cell r="Z67">
            <v>0.12</v>
          </cell>
          <cell r="AA67">
            <v>12093.952735680903</v>
          </cell>
        </row>
        <row r="68">
          <cell r="A68">
            <v>4</v>
          </cell>
          <cell r="B68" t="str">
            <v>INT4-2</v>
          </cell>
          <cell r="C68" t="str">
            <v>RT4-1</v>
          </cell>
          <cell r="D68">
            <v>350</v>
          </cell>
          <cell r="E68">
            <v>0.4</v>
          </cell>
          <cell r="F68">
            <v>742</v>
          </cell>
          <cell r="G68">
            <v>730</v>
          </cell>
          <cell r="H68">
            <v>742</v>
          </cell>
          <cell r="I68">
            <v>742</v>
          </cell>
          <cell r="J68">
            <v>12</v>
          </cell>
          <cell r="K68">
            <v>12</v>
          </cell>
          <cell r="L68">
            <v>12</v>
          </cell>
          <cell r="M68">
            <v>50</v>
          </cell>
          <cell r="N68">
            <v>4</v>
          </cell>
          <cell r="O68">
            <v>44.7</v>
          </cell>
          <cell r="P68">
            <v>0.92400000000000004</v>
          </cell>
          <cell r="Q68">
            <v>11.076000000000001</v>
          </cell>
          <cell r="R68">
            <v>0.25478877782828052</v>
          </cell>
          <cell r="S68">
            <v>741.07600000000002</v>
          </cell>
          <cell r="T68" t="str">
            <v>GBM</v>
          </cell>
          <cell r="W68" t="str">
            <v>504</v>
          </cell>
          <cell r="X68">
            <v>3.2421959420553398E-2</v>
          </cell>
          <cell r="Y68">
            <v>0.9996055387670818</v>
          </cell>
          <cell r="Z68">
            <v>0.12</v>
          </cell>
          <cell r="AA68">
            <v>8693.9376862016325</v>
          </cell>
        </row>
        <row r="70">
          <cell r="B70" t="str">
            <v>DISTRIBUTION  LINE</v>
          </cell>
          <cell r="D70">
            <v>570</v>
          </cell>
          <cell r="M70" t="str">
            <v>OD</v>
          </cell>
          <cell r="T70" t="str">
            <v>SOIL</v>
          </cell>
        </row>
        <row r="71">
          <cell r="A71">
            <v>5</v>
          </cell>
          <cell r="B71" t="str">
            <v>RT4-1</v>
          </cell>
          <cell r="C71" t="str">
            <v>p1</v>
          </cell>
          <cell r="D71">
            <v>20</v>
          </cell>
          <cell r="E71">
            <v>0.8</v>
          </cell>
          <cell r="F71">
            <v>730</v>
          </cell>
          <cell r="G71">
            <v>725</v>
          </cell>
          <cell r="H71">
            <v>730</v>
          </cell>
          <cell r="I71">
            <v>730</v>
          </cell>
          <cell r="J71">
            <v>5</v>
          </cell>
          <cell r="K71">
            <v>5</v>
          </cell>
          <cell r="L71">
            <v>5</v>
          </cell>
          <cell r="M71">
            <v>50</v>
          </cell>
          <cell r="N71">
            <v>4</v>
          </cell>
          <cell r="O71">
            <v>44.7</v>
          </cell>
          <cell r="P71">
            <v>0.17699999999999999</v>
          </cell>
          <cell r="Q71">
            <v>4.8230000000000004</v>
          </cell>
          <cell r="R71">
            <v>0.50957755565656104</v>
          </cell>
          <cell r="S71">
            <v>729.82299999999998</v>
          </cell>
          <cell r="T71" t="str">
            <v>GBM</v>
          </cell>
          <cell r="W71" t="str">
            <v>504</v>
          </cell>
          <cell r="X71">
            <v>2.7230800967844502E-2</v>
          </cell>
          <cell r="Y71">
            <v>0.9997019633918649</v>
          </cell>
          <cell r="Z71">
            <v>0.1</v>
          </cell>
          <cell r="AA71">
            <v>17387.875372403265</v>
          </cell>
        </row>
        <row r="72">
          <cell r="A72">
            <v>6</v>
          </cell>
          <cell r="B72" t="str">
            <v>p1</v>
          </cell>
          <cell r="C72" t="str">
            <v>Tap2</v>
          </cell>
          <cell r="D72">
            <v>150</v>
          </cell>
          <cell r="E72">
            <v>0.7</v>
          </cell>
          <cell r="F72">
            <v>725</v>
          </cell>
          <cell r="G72">
            <v>675</v>
          </cell>
          <cell r="H72">
            <v>730</v>
          </cell>
          <cell r="I72">
            <v>729.82299999999998</v>
          </cell>
          <cell r="J72">
            <v>50</v>
          </cell>
          <cell r="K72">
            <v>55</v>
          </cell>
          <cell r="L72">
            <v>54.822999999999979</v>
          </cell>
          <cell r="M72">
            <v>32</v>
          </cell>
          <cell r="N72">
            <v>6</v>
          </cell>
          <cell r="O72">
            <v>26.9</v>
          </cell>
          <cell r="P72">
            <v>11.996</v>
          </cell>
          <cell r="Q72">
            <v>42.826999999999977</v>
          </cell>
          <cell r="R72">
            <v>1.2312006341939594</v>
          </cell>
          <cell r="S72">
            <v>717.827</v>
          </cell>
          <cell r="T72" t="str">
            <v>GBM</v>
          </cell>
          <cell r="W72" t="str">
            <v>326</v>
          </cell>
          <cell r="X72">
            <v>2.5312877685040865E-2</v>
          </cell>
          <cell r="Y72">
            <v>0.99914007407402639</v>
          </cell>
          <cell r="Z72">
            <v>0.1</v>
          </cell>
          <cell r="AA72">
            <v>25281.906152532443</v>
          </cell>
        </row>
        <row r="73">
          <cell r="A73">
            <v>7</v>
          </cell>
          <cell r="B73" t="str">
            <v>Tap2</v>
          </cell>
          <cell r="C73" t="str">
            <v>Tap3</v>
          </cell>
          <cell r="D73">
            <v>50</v>
          </cell>
          <cell r="E73">
            <v>0.5</v>
          </cell>
          <cell r="F73">
            <v>675</v>
          </cell>
          <cell r="G73">
            <v>665</v>
          </cell>
          <cell r="H73">
            <v>730</v>
          </cell>
          <cell r="I73">
            <v>717.827</v>
          </cell>
          <cell r="J73">
            <v>10</v>
          </cell>
          <cell r="K73">
            <v>65</v>
          </cell>
          <cell r="L73">
            <v>52.826999999999998</v>
          </cell>
          <cell r="M73">
            <v>25</v>
          </cell>
          <cell r="N73">
            <v>10</v>
          </cell>
          <cell r="O73">
            <v>18.899999999999999</v>
          </cell>
          <cell r="P73">
            <v>12.053000000000001</v>
          </cell>
          <cell r="Q73">
            <v>40.774000000000001</v>
          </cell>
          <cell r="R73">
            <v>1.7814832629647448</v>
          </cell>
          <cell r="S73">
            <v>705.774</v>
          </cell>
          <cell r="T73" t="str">
            <v>GBM</v>
          </cell>
          <cell r="W73" t="str">
            <v>2510</v>
          </cell>
          <cell r="X73">
            <v>2.5606088262204386E-2</v>
          </cell>
          <cell r="Y73">
            <v>0.9994925596446087</v>
          </cell>
          <cell r="Z73">
            <v>0.1</v>
          </cell>
          <cell r="AA73">
            <v>25702.31577865166</v>
          </cell>
        </row>
        <row r="74">
          <cell r="A74">
            <v>8</v>
          </cell>
          <cell r="B74" t="str">
            <v>Tap3</v>
          </cell>
          <cell r="C74" t="str">
            <v>Tap4</v>
          </cell>
          <cell r="D74">
            <v>40</v>
          </cell>
          <cell r="E74">
            <v>0.4</v>
          </cell>
          <cell r="F74">
            <v>665</v>
          </cell>
          <cell r="G74">
            <v>654</v>
          </cell>
          <cell r="H74">
            <v>730</v>
          </cell>
          <cell r="I74">
            <v>705.774</v>
          </cell>
          <cell r="J74">
            <v>11</v>
          </cell>
          <cell r="K74">
            <v>76</v>
          </cell>
          <cell r="L74">
            <v>51.774000000000001</v>
          </cell>
          <cell r="M74">
            <v>20</v>
          </cell>
          <cell r="N74">
            <v>10</v>
          </cell>
          <cell r="O74">
            <v>14.9</v>
          </cell>
          <cell r="P74">
            <v>20.468</v>
          </cell>
          <cell r="Q74">
            <v>31.306000000000001</v>
          </cell>
          <cell r="R74">
            <v>2.2930990004545251</v>
          </cell>
          <cell r="S74">
            <v>685.30600000000004</v>
          </cell>
          <cell r="T74" t="str">
            <v>GBM</v>
          </cell>
          <cell r="W74" t="str">
            <v>2010</v>
          </cell>
          <cell r="X74">
            <v>2.5861823984015334E-2</v>
          </cell>
          <cell r="Y74">
            <v>0.99963662869308401</v>
          </cell>
          <cell r="Z74">
            <v>0.1</v>
          </cell>
          <cell r="AA74">
            <v>26081.813058604905</v>
          </cell>
        </row>
        <row r="75">
          <cell r="A75">
            <v>9</v>
          </cell>
          <cell r="B75" t="str">
            <v>Tap4</v>
          </cell>
          <cell r="C75" t="str">
            <v>Tap5</v>
          </cell>
          <cell r="D75">
            <v>30</v>
          </cell>
          <cell r="E75">
            <v>0.1</v>
          </cell>
          <cell r="F75">
            <v>654</v>
          </cell>
          <cell r="G75">
            <v>651</v>
          </cell>
          <cell r="H75">
            <v>730</v>
          </cell>
          <cell r="I75">
            <v>685.30600000000004</v>
          </cell>
          <cell r="J75">
            <v>3</v>
          </cell>
          <cell r="K75">
            <v>79</v>
          </cell>
          <cell r="L75">
            <v>34.30600000000004</v>
          </cell>
          <cell r="M75">
            <v>16</v>
          </cell>
          <cell r="N75">
            <v>10</v>
          </cell>
          <cell r="O75">
            <v>11.6</v>
          </cell>
          <cell r="P75">
            <v>4.3529999999999998</v>
          </cell>
          <cell r="Q75">
            <v>29.953000000000038</v>
          </cell>
          <cell r="R75">
            <v>0.94584369257377576</v>
          </cell>
          <cell r="S75">
            <v>680.95300000000009</v>
          </cell>
          <cell r="T75" t="str">
            <v>GBM</v>
          </cell>
          <cell r="W75" t="str">
            <v>1610</v>
          </cell>
          <cell r="X75">
            <v>3.3559988995374754E-2</v>
          </cell>
          <cell r="Y75">
            <v>0.99965805576564937</v>
          </cell>
          <cell r="Z75">
            <v>0.1</v>
          </cell>
          <cell r="AA75">
            <v>8375.4097968364877</v>
          </cell>
        </row>
        <row r="77">
          <cell r="A77">
            <v>10</v>
          </cell>
          <cell r="B77" t="str">
            <v>p1</v>
          </cell>
          <cell r="C77" t="str">
            <v>Tap1</v>
          </cell>
          <cell r="D77">
            <v>25</v>
          </cell>
          <cell r="E77">
            <v>0.1</v>
          </cell>
          <cell r="F77">
            <v>725</v>
          </cell>
          <cell r="G77">
            <v>710</v>
          </cell>
          <cell r="H77">
            <v>730</v>
          </cell>
          <cell r="I77">
            <v>729.82299999999998</v>
          </cell>
          <cell r="J77">
            <v>15</v>
          </cell>
          <cell r="K77">
            <v>20</v>
          </cell>
          <cell r="L77">
            <v>19.822999999999979</v>
          </cell>
          <cell r="M77">
            <v>16</v>
          </cell>
          <cell r="N77">
            <v>10</v>
          </cell>
          <cell r="O77">
            <v>11.6</v>
          </cell>
          <cell r="P77">
            <v>3.6280000000000001</v>
          </cell>
          <cell r="Q77">
            <v>16.194999999999979</v>
          </cell>
          <cell r="R77">
            <v>0.94584369257377576</v>
          </cell>
          <cell r="S77">
            <v>726.19499999999994</v>
          </cell>
          <cell r="T77" t="str">
            <v>GBM</v>
          </cell>
          <cell r="U77" t="str">
            <v>L</v>
          </cell>
          <cell r="W77" t="str">
            <v>1610</v>
          </cell>
          <cell r="X77">
            <v>3.3559710829759608E-2</v>
          </cell>
          <cell r="Y77">
            <v>0.99965333563892111</v>
          </cell>
          <cell r="Z77">
            <v>0.1</v>
          </cell>
          <cell r="AA77">
            <v>8375.4097968364877</v>
          </cell>
        </row>
        <row r="79">
          <cell r="A79">
            <v>11</v>
          </cell>
          <cell r="B79" t="str">
            <v>Tap2</v>
          </cell>
          <cell r="C79" t="str">
            <v>Tap8</v>
          </cell>
          <cell r="D79">
            <v>180</v>
          </cell>
          <cell r="E79">
            <v>0.1</v>
          </cell>
          <cell r="F79">
            <v>675</v>
          </cell>
          <cell r="G79">
            <v>635</v>
          </cell>
          <cell r="H79">
            <v>730</v>
          </cell>
          <cell r="I79">
            <v>717.827</v>
          </cell>
          <cell r="J79">
            <v>40</v>
          </cell>
          <cell r="K79">
            <v>95</v>
          </cell>
          <cell r="L79">
            <v>82.826999999999998</v>
          </cell>
          <cell r="M79">
            <v>16</v>
          </cell>
          <cell r="N79">
            <v>10</v>
          </cell>
          <cell r="O79">
            <v>11.6</v>
          </cell>
          <cell r="P79">
            <v>25.181000000000001</v>
          </cell>
          <cell r="Q79">
            <v>57.646000000000001</v>
          </cell>
          <cell r="R79">
            <v>0.94584369257377576</v>
          </cell>
          <cell r="S79">
            <v>692.64599999999996</v>
          </cell>
          <cell r="T79" t="str">
            <v>GBM</v>
          </cell>
          <cell r="U79" t="str">
            <v>R</v>
          </cell>
          <cell r="W79" t="str">
            <v>1610</v>
          </cell>
          <cell r="X79">
            <v>3.235349047789364E-2</v>
          </cell>
          <cell r="Y79">
            <v>0.99946731894813967</v>
          </cell>
          <cell r="AA79">
            <v>8375.4097968364877</v>
          </cell>
        </row>
        <row r="81">
          <cell r="A81">
            <v>12</v>
          </cell>
          <cell r="B81" t="str">
            <v>Tap4</v>
          </cell>
          <cell r="C81" t="str">
            <v>Tap6</v>
          </cell>
          <cell r="D81">
            <v>45</v>
          </cell>
          <cell r="E81">
            <v>0.2</v>
          </cell>
          <cell r="F81">
            <v>654</v>
          </cell>
          <cell r="G81">
            <v>651</v>
          </cell>
          <cell r="H81">
            <v>730</v>
          </cell>
          <cell r="I81">
            <v>685.30600000000004</v>
          </cell>
          <cell r="J81">
            <v>3</v>
          </cell>
          <cell r="K81">
            <v>79</v>
          </cell>
          <cell r="L81">
            <v>34.30600000000004</v>
          </cell>
          <cell r="M81">
            <v>20</v>
          </cell>
          <cell r="N81">
            <v>10</v>
          </cell>
          <cell r="O81">
            <v>14.9</v>
          </cell>
          <cell r="P81">
            <v>6.6639999999999997</v>
          </cell>
          <cell r="Q81">
            <v>27.642000000000039</v>
          </cell>
          <cell r="R81">
            <v>1.1465495002272625</v>
          </cell>
          <cell r="S81">
            <v>678.64200000000005</v>
          </cell>
          <cell r="T81" t="str">
            <v>GBM</v>
          </cell>
          <cell r="U81" t="str">
            <v>R</v>
          </cell>
          <cell r="W81" t="str">
            <v>2010</v>
          </cell>
          <cell r="X81">
            <v>2.9939634695034356E-2</v>
          </cell>
          <cell r="Y81">
            <v>0.99947815958406194</v>
          </cell>
          <cell r="Z81">
            <v>0.1</v>
          </cell>
          <cell r="AA81">
            <v>13040.906529302452</v>
          </cell>
        </row>
        <row r="82">
          <cell r="A82">
            <v>13</v>
          </cell>
          <cell r="B82" t="str">
            <v>Tap6</v>
          </cell>
          <cell r="C82" t="str">
            <v>Tap7</v>
          </cell>
          <cell r="D82">
            <v>30</v>
          </cell>
          <cell r="E82">
            <v>0.1</v>
          </cell>
          <cell r="F82">
            <v>651</v>
          </cell>
          <cell r="G82">
            <v>650</v>
          </cell>
          <cell r="H82">
            <v>730</v>
          </cell>
          <cell r="I82">
            <v>678.64200000000005</v>
          </cell>
          <cell r="J82">
            <v>1</v>
          </cell>
          <cell r="K82">
            <v>80</v>
          </cell>
          <cell r="L82">
            <v>28.642000000000053</v>
          </cell>
          <cell r="M82">
            <v>20</v>
          </cell>
          <cell r="N82">
            <v>10</v>
          </cell>
          <cell r="O82">
            <v>14.9</v>
          </cell>
          <cell r="P82">
            <v>1.3180000000000001</v>
          </cell>
          <cell r="Q82">
            <v>27.324000000000051</v>
          </cell>
          <cell r="R82">
            <v>0.57327475011363127</v>
          </cell>
          <cell r="S82">
            <v>677.32400000000007</v>
          </cell>
          <cell r="T82" t="str">
            <v>GBM</v>
          </cell>
          <cell r="W82" t="str">
            <v>2010</v>
          </cell>
          <cell r="X82">
            <v>3.5524282795390237E-2</v>
          </cell>
          <cell r="Y82">
            <v>1.0000361592853213</v>
          </cell>
          <cell r="Z82">
            <v>0.1</v>
          </cell>
          <cell r="AA82">
            <v>6520.4532646512262</v>
          </cell>
        </row>
        <row r="84">
          <cell r="D84">
            <v>1276</v>
          </cell>
          <cell r="G84" t="str">
            <v>SCHEME NO:</v>
          </cell>
          <cell r="H84">
            <v>5</v>
          </cell>
          <cell r="I84" t="str">
            <v>Jojjali</v>
          </cell>
        </row>
        <row r="85">
          <cell r="B85" t="str">
            <v>TRANSMISSION  LINE</v>
          </cell>
          <cell r="D85">
            <v>350</v>
          </cell>
          <cell r="M85" t="str">
            <v>OD</v>
          </cell>
          <cell r="T85" t="str">
            <v>SOIL</v>
          </cell>
        </row>
        <row r="86">
          <cell r="A86">
            <v>1</v>
          </cell>
          <cell r="B86" t="str">
            <v>INT5</v>
          </cell>
          <cell r="C86" t="str">
            <v>p1</v>
          </cell>
          <cell r="D86">
            <v>150</v>
          </cell>
          <cell r="E86">
            <v>0.1</v>
          </cell>
          <cell r="F86">
            <v>762</v>
          </cell>
          <cell r="G86">
            <v>758</v>
          </cell>
          <cell r="H86">
            <v>762</v>
          </cell>
          <cell r="I86">
            <v>762</v>
          </cell>
          <cell r="J86">
            <v>4</v>
          </cell>
          <cell r="K86">
            <v>4</v>
          </cell>
          <cell r="L86">
            <v>4</v>
          </cell>
          <cell r="M86">
            <v>32</v>
          </cell>
          <cell r="N86">
            <v>6</v>
          </cell>
          <cell r="O86">
            <v>26.9</v>
          </cell>
          <cell r="P86">
            <v>0.40200000000000002</v>
          </cell>
          <cell r="Q86">
            <v>3.5979999999999999</v>
          </cell>
          <cell r="R86">
            <v>0.17588580488485137</v>
          </cell>
          <cell r="S86">
            <v>761.59799999999996</v>
          </cell>
          <cell r="T86" t="str">
            <v>GBM</v>
          </cell>
          <cell r="W86" t="str">
            <v>326</v>
          </cell>
          <cell r="X86">
            <v>4.1537967227889119E-2</v>
          </cell>
          <cell r="Y86">
            <v>0.99954698121854335</v>
          </cell>
          <cell r="Z86">
            <v>0.12</v>
          </cell>
          <cell r="AA86">
            <v>3611.7008789332076</v>
          </cell>
        </row>
        <row r="87">
          <cell r="A87">
            <v>2</v>
          </cell>
          <cell r="B87" t="str">
            <v>p1</v>
          </cell>
          <cell r="C87" t="str">
            <v>RT5-1</v>
          </cell>
          <cell r="D87">
            <v>200</v>
          </cell>
          <cell r="E87">
            <v>0.1</v>
          </cell>
          <cell r="F87">
            <v>758</v>
          </cell>
          <cell r="G87">
            <v>749</v>
          </cell>
          <cell r="H87">
            <v>762</v>
          </cell>
          <cell r="I87">
            <v>761.59799999999996</v>
          </cell>
          <cell r="J87">
            <v>9</v>
          </cell>
          <cell r="K87">
            <v>13</v>
          </cell>
          <cell r="L87">
            <v>12.597999999999956</v>
          </cell>
          <cell r="M87">
            <v>32</v>
          </cell>
          <cell r="N87">
            <v>6</v>
          </cell>
          <cell r="O87">
            <v>26.9</v>
          </cell>
          <cell r="P87">
            <v>0.53500000000000003</v>
          </cell>
          <cell r="Q87">
            <v>12.062999999999956</v>
          </cell>
          <cell r="R87">
            <v>0.17588580488485137</v>
          </cell>
          <cell r="S87">
            <v>761.06299999999999</v>
          </cell>
          <cell r="T87" t="str">
            <v>GBM</v>
          </cell>
          <cell r="W87" t="str">
            <v>326</v>
          </cell>
          <cell r="X87">
            <v>4.1499182696863923E-2</v>
          </cell>
          <cell r="Y87">
            <v>0.99900040340739382</v>
          </cell>
          <cell r="Z87">
            <v>0.12</v>
          </cell>
          <cell r="AA87">
            <v>3611.7008789332076</v>
          </cell>
        </row>
        <row r="89">
          <cell r="B89" t="str">
            <v>DISTRIBUTION  LINE</v>
          </cell>
          <cell r="D89">
            <v>926</v>
          </cell>
          <cell r="M89" t="str">
            <v>OD</v>
          </cell>
          <cell r="T89" t="str">
            <v>SOIL</v>
          </cell>
        </row>
        <row r="90">
          <cell r="A90">
            <v>3</v>
          </cell>
          <cell r="B90" t="str">
            <v>RT5-1</v>
          </cell>
          <cell r="C90" t="str">
            <v>Tap1</v>
          </cell>
          <cell r="D90">
            <v>200</v>
          </cell>
          <cell r="E90">
            <v>0.5</v>
          </cell>
          <cell r="F90">
            <v>749</v>
          </cell>
          <cell r="G90">
            <v>740</v>
          </cell>
          <cell r="H90">
            <v>749</v>
          </cell>
          <cell r="I90">
            <v>749</v>
          </cell>
          <cell r="J90">
            <v>9</v>
          </cell>
          <cell r="K90">
            <v>9</v>
          </cell>
          <cell r="L90">
            <v>9</v>
          </cell>
          <cell r="M90">
            <v>50</v>
          </cell>
          <cell r="N90">
            <v>4</v>
          </cell>
          <cell r="O90">
            <v>44.7</v>
          </cell>
          <cell r="P90">
            <v>0.77800000000000002</v>
          </cell>
          <cell r="Q90">
            <v>8.2219999999999995</v>
          </cell>
          <cell r="R90">
            <v>0.31848597228535069</v>
          </cell>
          <cell r="S90">
            <v>748.22199999999998</v>
          </cell>
          <cell r="T90" t="str">
            <v>GBM</v>
          </cell>
          <cell r="W90" t="str">
            <v>504</v>
          </cell>
          <cell r="X90">
            <v>3.0563735961144228E-2</v>
          </cell>
          <cell r="Y90">
            <v>0.99986587397305993</v>
          </cell>
          <cell r="Z90">
            <v>0.1</v>
          </cell>
          <cell r="AA90">
            <v>10867.422107752041</v>
          </cell>
        </row>
        <row r="91">
          <cell r="A91">
            <v>4</v>
          </cell>
          <cell r="B91" t="str">
            <v>Tap1</v>
          </cell>
          <cell r="C91" t="str">
            <v>Tap2</v>
          </cell>
          <cell r="D91">
            <v>60</v>
          </cell>
          <cell r="E91">
            <v>0.4</v>
          </cell>
          <cell r="F91">
            <v>740</v>
          </cell>
          <cell r="G91">
            <v>739</v>
          </cell>
          <cell r="H91">
            <v>749</v>
          </cell>
          <cell r="I91">
            <v>748.22199999999998</v>
          </cell>
          <cell r="J91">
            <v>1</v>
          </cell>
          <cell r="K91">
            <v>10</v>
          </cell>
          <cell r="L91">
            <v>9.22199999999998</v>
          </cell>
          <cell r="M91">
            <v>40</v>
          </cell>
          <cell r="N91">
            <v>6</v>
          </cell>
          <cell r="O91">
            <v>33.700000000000003</v>
          </cell>
          <cell r="P91">
            <v>0.60599999999999998</v>
          </cell>
          <cell r="Q91">
            <v>8.6159999999999801</v>
          </cell>
          <cell r="R91">
            <v>0.44826573192588554</v>
          </cell>
          <cell r="S91">
            <v>747.61599999999999</v>
          </cell>
          <cell r="T91" t="str">
            <v>GBM</v>
          </cell>
          <cell r="W91" t="str">
            <v>406</v>
          </cell>
          <cell r="X91">
            <v>3.0221317074634071E-2</v>
          </cell>
          <cell r="Y91">
            <v>0.99973983249104292</v>
          </cell>
          <cell r="Z91">
            <v>0.1</v>
          </cell>
          <cell r="AA91">
            <v>11531.721500688811</v>
          </cell>
        </row>
        <row r="92">
          <cell r="A92">
            <v>5</v>
          </cell>
          <cell r="B92" t="str">
            <v>Tap2</v>
          </cell>
          <cell r="C92" t="str">
            <v>p3</v>
          </cell>
          <cell r="D92">
            <v>120</v>
          </cell>
          <cell r="E92">
            <v>0.3</v>
          </cell>
          <cell r="F92">
            <v>739</v>
          </cell>
          <cell r="G92">
            <v>720</v>
          </cell>
          <cell r="H92">
            <v>749</v>
          </cell>
          <cell r="I92">
            <v>747.61599999999999</v>
          </cell>
          <cell r="J92">
            <v>19</v>
          </cell>
          <cell r="K92">
            <v>29</v>
          </cell>
          <cell r="L92">
            <v>27.615999999999985</v>
          </cell>
          <cell r="M92">
            <v>32</v>
          </cell>
          <cell r="N92">
            <v>6</v>
          </cell>
          <cell r="O92">
            <v>26.9</v>
          </cell>
          <cell r="P92">
            <v>2.1440000000000001</v>
          </cell>
          <cell r="Q92">
            <v>25.471999999999987</v>
          </cell>
          <cell r="R92">
            <v>0.52765741465455407</v>
          </cell>
          <cell r="S92">
            <v>745.47199999999998</v>
          </cell>
          <cell r="T92" t="str">
            <v>GBM</v>
          </cell>
          <cell r="W92" t="str">
            <v>326</v>
          </cell>
          <cell r="X92">
            <v>3.0794861341956491E-2</v>
          </cell>
          <cell r="Y92">
            <v>0.99939965664957631</v>
          </cell>
          <cell r="Z92">
            <v>0.1</v>
          </cell>
          <cell r="AA92">
            <v>10835.102636799622</v>
          </cell>
        </row>
        <row r="93">
          <cell r="A93">
            <v>6</v>
          </cell>
          <cell r="B93" t="str">
            <v>p3</v>
          </cell>
          <cell r="C93" t="str">
            <v>p31</v>
          </cell>
          <cell r="D93">
            <v>40</v>
          </cell>
          <cell r="E93">
            <v>0.3</v>
          </cell>
          <cell r="F93">
            <v>720</v>
          </cell>
          <cell r="G93">
            <v>702</v>
          </cell>
          <cell r="H93">
            <v>749</v>
          </cell>
          <cell r="I93">
            <v>745.47199999999998</v>
          </cell>
          <cell r="J93">
            <v>18</v>
          </cell>
          <cell r="K93">
            <v>47</v>
          </cell>
          <cell r="L93">
            <v>43.47199999999998</v>
          </cell>
          <cell r="M93">
            <v>25</v>
          </cell>
          <cell r="N93">
            <v>10</v>
          </cell>
          <cell r="O93">
            <v>18.899999999999999</v>
          </cell>
          <cell r="P93">
            <v>3.8730000000000002</v>
          </cell>
          <cell r="Q93">
            <v>39.598999999999982</v>
          </cell>
          <cell r="R93">
            <v>1.0688899577788469</v>
          </cell>
          <cell r="S93">
            <v>741.59899999999993</v>
          </cell>
          <cell r="T93" t="str">
            <v>GBM</v>
          </cell>
          <cell r="U93" t="str">
            <v>R</v>
          </cell>
          <cell r="W93" t="str">
            <v>2510</v>
          </cell>
          <cell r="X93">
            <v>2.8570114052846575E-2</v>
          </cell>
          <cell r="Y93">
            <v>0.99937959972963319</v>
          </cell>
          <cell r="Z93">
            <v>0.1</v>
          </cell>
          <cell r="AA93">
            <v>15421.389467190995</v>
          </cell>
        </row>
        <row r="95">
          <cell r="A95">
            <v>8</v>
          </cell>
          <cell r="B95" t="str">
            <v>p32</v>
          </cell>
          <cell r="C95" t="str">
            <v>Tap3</v>
          </cell>
          <cell r="D95">
            <v>200</v>
          </cell>
          <cell r="E95">
            <v>0.3</v>
          </cell>
          <cell r="F95">
            <v>702</v>
          </cell>
          <cell r="G95">
            <v>705</v>
          </cell>
          <cell r="H95">
            <v>749</v>
          </cell>
          <cell r="I95">
            <v>741.43399999999997</v>
          </cell>
          <cell r="J95">
            <v>-3</v>
          </cell>
          <cell r="K95">
            <v>47</v>
          </cell>
          <cell r="L95">
            <v>36.433999999999969</v>
          </cell>
          <cell r="M95">
            <v>25</v>
          </cell>
          <cell r="N95">
            <v>10</v>
          </cell>
          <cell r="O95">
            <v>18.899999999999999</v>
          </cell>
          <cell r="P95">
            <v>19.382000000000001</v>
          </cell>
          <cell r="Q95">
            <v>17.051999999999968</v>
          </cell>
          <cell r="R95">
            <v>1.0688899577788469</v>
          </cell>
          <cell r="S95">
            <v>722.05200000000002</v>
          </cell>
          <cell r="T95" t="str">
            <v>GBM</v>
          </cell>
          <cell r="W95" t="str">
            <v>2510</v>
          </cell>
          <cell r="X95">
            <v>2.859301781965333E-2</v>
          </cell>
          <cell r="Y95">
            <v>0.99983134301476284</v>
          </cell>
          <cell r="Z95">
            <v>0.1</v>
          </cell>
          <cell r="AA95">
            <v>15421.389467190995</v>
          </cell>
        </row>
        <row r="96">
          <cell r="A96">
            <v>9</v>
          </cell>
          <cell r="B96" t="str">
            <v>Tap3</v>
          </cell>
          <cell r="C96" t="str">
            <v>p4</v>
          </cell>
          <cell r="D96">
            <v>110</v>
          </cell>
          <cell r="E96">
            <v>0.2</v>
          </cell>
          <cell r="F96">
            <v>705</v>
          </cell>
          <cell r="G96">
            <v>695</v>
          </cell>
          <cell r="H96">
            <v>749</v>
          </cell>
          <cell r="I96">
            <v>722.05200000000002</v>
          </cell>
          <cell r="J96">
            <v>10</v>
          </cell>
          <cell r="K96">
            <v>54</v>
          </cell>
          <cell r="L96">
            <v>27.052000000000021</v>
          </cell>
          <cell r="M96">
            <v>20</v>
          </cell>
          <cell r="N96">
            <v>10</v>
          </cell>
          <cell r="O96">
            <v>14.9</v>
          </cell>
          <cell r="P96">
            <v>16.306999999999999</v>
          </cell>
          <cell r="Q96">
            <v>10.745000000000022</v>
          </cell>
          <cell r="R96">
            <v>1.1465495002272625</v>
          </cell>
          <cell r="S96">
            <v>705.745</v>
          </cell>
          <cell r="T96" t="str">
            <v>GBM</v>
          </cell>
          <cell r="W96" t="str">
            <v>2010</v>
          </cell>
          <cell r="X96">
            <v>2.9970725366341523E-2</v>
          </cell>
          <cell r="Y96">
            <v>1.0000640685094275</v>
          </cell>
          <cell r="Z96">
            <v>0.1</v>
          </cell>
          <cell r="AA96">
            <v>13040.906529302452</v>
          </cell>
        </row>
        <row r="97">
          <cell r="A97">
            <v>10</v>
          </cell>
          <cell r="B97" t="str">
            <v>p4</v>
          </cell>
          <cell r="C97" t="str">
            <v>Tap4</v>
          </cell>
          <cell r="D97">
            <v>70</v>
          </cell>
          <cell r="E97">
            <v>0.2</v>
          </cell>
          <cell r="F97">
            <v>695</v>
          </cell>
          <cell r="G97">
            <v>671</v>
          </cell>
          <cell r="H97">
            <v>749</v>
          </cell>
          <cell r="I97">
            <v>705.745</v>
          </cell>
          <cell r="J97">
            <v>24</v>
          </cell>
          <cell r="K97">
            <v>78</v>
          </cell>
          <cell r="L97">
            <v>34.745000000000005</v>
          </cell>
          <cell r="M97">
            <v>20</v>
          </cell>
          <cell r="N97">
            <v>10</v>
          </cell>
          <cell r="O97">
            <v>14.9</v>
          </cell>
          <cell r="P97">
            <v>10.377000000000001</v>
          </cell>
          <cell r="Q97">
            <v>24.368000000000002</v>
          </cell>
          <cell r="R97">
            <v>1.1465495002272625</v>
          </cell>
          <cell r="S97">
            <v>695.36800000000005</v>
          </cell>
          <cell r="T97" t="str">
            <v>GBM</v>
          </cell>
          <cell r="W97" t="str">
            <v>2010</v>
          </cell>
          <cell r="X97">
            <v>2.9970741065798535E-2</v>
          </cell>
          <cell r="Y97">
            <v>1.0000643642991027</v>
          </cell>
          <cell r="Z97">
            <v>0.1</v>
          </cell>
          <cell r="AA97">
            <v>13040.906529302452</v>
          </cell>
        </row>
        <row r="98">
          <cell r="A98">
            <v>11</v>
          </cell>
          <cell r="B98" t="str">
            <v>Tap4</v>
          </cell>
          <cell r="C98" t="str">
            <v>Tap5</v>
          </cell>
          <cell r="D98">
            <v>120</v>
          </cell>
          <cell r="E98">
            <v>0.1</v>
          </cell>
          <cell r="F98">
            <v>671</v>
          </cell>
          <cell r="G98">
            <v>670</v>
          </cell>
          <cell r="H98">
            <v>749</v>
          </cell>
          <cell r="I98">
            <v>695.36800000000005</v>
          </cell>
          <cell r="J98">
            <v>1</v>
          </cell>
          <cell r="K98">
            <v>79</v>
          </cell>
          <cell r="L98">
            <v>25.368000000000052</v>
          </cell>
          <cell r="M98">
            <v>20</v>
          </cell>
          <cell r="N98">
            <v>10</v>
          </cell>
          <cell r="O98">
            <v>14.9</v>
          </cell>
          <cell r="P98">
            <v>5.2729999999999997</v>
          </cell>
          <cell r="Q98">
            <v>20.095000000000052</v>
          </cell>
          <cell r="R98">
            <v>0.57327475011363127</v>
          </cell>
          <cell r="S98">
            <v>690.09500000000003</v>
          </cell>
          <cell r="T98" t="str">
            <v>GBM</v>
          </cell>
          <cell r="W98" t="str">
            <v>2010</v>
          </cell>
          <cell r="X98">
            <v>3.5530707389303556E-2</v>
          </cell>
          <cell r="Y98">
            <v>1.0001401798865339</v>
          </cell>
          <cell r="Z98">
            <v>0.1</v>
          </cell>
          <cell r="AA98">
            <v>6520.4532646512262</v>
          </cell>
        </row>
        <row r="100">
          <cell r="D100">
            <v>2266</v>
          </cell>
          <cell r="G100" t="str">
            <v>SCHEME NO:</v>
          </cell>
          <cell r="H100">
            <v>6</v>
          </cell>
          <cell r="I100" t="str">
            <v>Panchshera-Mahadev bagar</v>
          </cell>
        </row>
        <row r="101">
          <cell r="B101" t="str">
            <v>TRANSMISSION  LINE</v>
          </cell>
          <cell r="D101">
            <v>590</v>
          </cell>
          <cell r="M101" t="str">
            <v>OD</v>
          </cell>
          <cell r="T101" t="str">
            <v>SOIL</v>
          </cell>
        </row>
        <row r="102">
          <cell r="A102">
            <v>1</v>
          </cell>
          <cell r="B102" t="str">
            <v>INT6</v>
          </cell>
          <cell r="C102" t="str">
            <v>p01</v>
          </cell>
          <cell r="D102">
            <v>60</v>
          </cell>
          <cell r="E102">
            <v>0.35</v>
          </cell>
          <cell r="F102">
            <v>650</v>
          </cell>
          <cell r="G102">
            <v>643</v>
          </cell>
          <cell r="H102">
            <v>650</v>
          </cell>
          <cell r="I102">
            <v>650</v>
          </cell>
          <cell r="J102">
            <v>7</v>
          </cell>
          <cell r="K102">
            <v>7</v>
          </cell>
          <cell r="L102">
            <v>7</v>
          </cell>
          <cell r="M102">
            <v>2</v>
          </cell>
          <cell r="N102" t="str">
            <v>LC</v>
          </cell>
          <cell r="O102">
            <v>50.8</v>
          </cell>
          <cell r="P102">
            <v>7.2999999999999995E-2</v>
          </cell>
          <cell r="Q102">
            <v>6.9269999999999996</v>
          </cell>
          <cell r="R102">
            <v>0.17261398159159957</v>
          </cell>
          <cell r="S102">
            <v>649.92700000000002</v>
          </cell>
          <cell r="T102" t="str">
            <v>GBM</v>
          </cell>
          <cell r="W102" t="str">
            <v>2LC</v>
          </cell>
          <cell r="X102">
            <v>3.7075098885963005E-2</v>
          </cell>
          <cell r="Y102">
            <v>0.99987635035463673</v>
          </cell>
          <cell r="Z102">
            <v>1.1000000000000001</v>
          </cell>
          <cell r="AA102">
            <v>6693.7330266055405</v>
          </cell>
        </row>
        <row r="103">
          <cell r="A103">
            <v>2</v>
          </cell>
          <cell r="B103" t="str">
            <v>p01</v>
          </cell>
          <cell r="C103" t="str">
            <v>p02</v>
          </cell>
          <cell r="D103">
            <v>495</v>
          </cell>
          <cell r="E103">
            <v>0.35</v>
          </cell>
          <cell r="F103">
            <v>643</v>
          </cell>
          <cell r="G103">
            <v>632</v>
          </cell>
          <cell r="H103">
            <v>650</v>
          </cell>
          <cell r="I103">
            <v>649.92700000000002</v>
          </cell>
          <cell r="J103">
            <v>11</v>
          </cell>
          <cell r="K103">
            <v>18</v>
          </cell>
          <cell r="L103">
            <v>17.927000000000021</v>
          </cell>
          <cell r="M103">
            <v>2</v>
          </cell>
          <cell r="N103" t="str">
            <v>LC</v>
          </cell>
          <cell r="O103">
            <v>50.8</v>
          </cell>
          <cell r="P103">
            <v>0.60299999999999998</v>
          </cell>
          <cell r="Q103">
            <v>17.324000000000019</v>
          </cell>
          <cell r="R103">
            <v>0.17261398159159957</v>
          </cell>
          <cell r="S103">
            <v>649.32400000000007</v>
          </cell>
          <cell r="T103" t="str">
            <v>GBM</v>
          </cell>
          <cell r="U103" t="str">
            <v>L</v>
          </cell>
          <cell r="W103" t="str">
            <v>2LC</v>
          </cell>
          <cell r="X103">
            <v>3.7075098735166706E-2</v>
          </cell>
          <cell r="Y103">
            <v>0.99987634805969972</v>
          </cell>
          <cell r="Z103">
            <v>1.1000000000000001</v>
          </cell>
          <cell r="AA103">
            <v>6693.7330266055405</v>
          </cell>
        </row>
        <row r="104">
          <cell r="A104">
            <v>3</v>
          </cell>
          <cell r="B104" t="str">
            <v>p02</v>
          </cell>
          <cell r="C104" t="str">
            <v>RT6-1</v>
          </cell>
          <cell r="D104">
            <v>35</v>
          </cell>
          <cell r="E104">
            <v>0.35</v>
          </cell>
          <cell r="F104">
            <v>632</v>
          </cell>
          <cell r="G104">
            <v>645</v>
          </cell>
          <cell r="H104">
            <v>650</v>
          </cell>
          <cell r="I104">
            <v>649.32400000000007</v>
          </cell>
          <cell r="J104">
            <v>-13</v>
          </cell>
          <cell r="K104">
            <v>18</v>
          </cell>
          <cell r="L104">
            <v>4.3240000000000691</v>
          </cell>
          <cell r="M104">
            <v>2</v>
          </cell>
          <cell r="N104" t="str">
            <v>LC</v>
          </cell>
          <cell r="O104">
            <v>50.8</v>
          </cell>
          <cell r="P104">
            <v>4.2999999999999997E-2</v>
          </cell>
          <cell r="Q104">
            <v>4.281000000000069</v>
          </cell>
          <cell r="R104">
            <v>0.17261398159159957</v>
          </cell>
          <cell r="S104">
            <v>649.28100000000006</v>
          </cell>
          <cell r="T104" t="str">
            <v>GBM</v>
          </cell>
          <cell r="W104" t="str">
            <v>2LC</v>
          </cell>
          <cell r="X104">
            <v>3.7075098735166706E-2</v>
          </cell>
          <cell r="Y104">
            <v>0.99987634805969972</v>
          </cell>
          <cell r="Z104">
            <v>1.1000000000000001</v>
          </cell>
          <cell r="AA104">
            <v>6693.7330266055405</v>
          </cell>
        </row>
        <row r="106">
          <cell r="B106" t="str">
            <v>DISTRIBUTION  LINE</v>
          </cell>
          <cell r="D106">
            <v>1676</v>
          </cell>
          <cell r="M106" t="str">
            <v>OD</v>
          </cell>
          <cell r="T106" t="str">
            <v>SOIL</v>
          </cell>
        </row>
        <row r="107">
          <cell r="A107">
            <v>4</v>
          </cell>
          <cell r="B107" t="str">
            <v>RT6-1</v>
          </cell>
          <cell r="C107" t="str">
            <v>p1</v>
          </cell>
          <cell r="D107">
            <v>55</v>
          </cell>
          <cell r="E107">
            <v>1.7</v>
          </cell>
          <cell r="F107">
            <v>645</v>
          </cell>
          <cell r="G107">
            <v>631</v>
          </cell>
          <cell r="H107">
            <v>645</v>
          </cell>
          <cell r="I107">
            <v>645</v>
          </cell>
          <cell r="J107">
            <v>14</v>
          </cell>
          <cell r="K107">
            <v>14</v>
          </cell>
          <cell r="L107">
            <v>14</v>
          </cell>
          <cell r="M107">
            <v>50</v>
          </cell>
          <cell r="N107">
            <v>4</v>
          </cell>
          <cell r="O107">
            <v>44.7</v>
          </cell>
          <cell r="P107">
            <v>1.863</v>
          </cell>
          <cell r="Q107">
            <v>12.137</v>
          </cell>
          <cell r="R107">
            <v>1.0828523057701922</v>
          </cell>
          <cell r="S107">
            <v>643.13699999999994</v>
          </cell>
          <cell r="T107" t="str">
            <v>GBM</v>
          </cell>
          <cell r="U107" t="str">
            <v>R</v>
          </cell>
          <cell r="W107" t="str">
            <v>504</v>
          </cell>
          <cell r="X107">
            <v>2.3036761792513866E-2</v>
          </cell>
          <cell r="Y107">
            <v>0.99995149825069796</v>
          </cell>
          <cell r="Z107">
            <v>0.1</v>
          </cell>
          <cell r="AA107">
            <v>36949.235166356935</v>
          </cell>
        </row>
        <row r="108">
          <cell r="A108">
            <v>5</v>
          </cell>
          <cell r="B108" t="str">
            <v>p1</v>
          </cell>
          <cell r="C108" t="str">
            <v>Tap3</v>
          </cell>
          <cell r="D108">
            <v>10</v>
          </cell>
          <cell r="E108">
            <v>0.5</v>
          </cell>
          <cell r="F108">
            <v>631</v>
          </cell>
          <cell r="G108">
            <v>630</v>
          </cell>
          <cell r="H108">
            <v>645</v>
          </cell>
          <cell r="I108">
            <v>643.13699999999994</v>
          </cell>
          <cell r="J108">
            <v>1</v>
          </cell>
          <cell r="K108">
            <v>15</v>
          </cell>
          <cell r="L108">
            <v>13.136999999999944</v>
          </cell>
          <cell r="M108">
            <v>50</v>
          </cell>
          <cell r="N108">
            <v>4</v>
          </cell>
          <cell r="O108">
            <v>44.7</v>
          </cell>
          <cell r="P108">
            <v>3.9E-2</v>
          </cell>
          <cell r="Q108">
            <v>13.097999999999944</v>
          </cell>
          <cell r="R108">
            <v>0.31848597228535069</v>
          </cell>
          <cell r="S108">
            <v>643.09799999999996</v>
          </cell>
          <cell r="T108" t="str">
            <v>GBM</v>
          </cell>
          <cell r="U108" t="str">
            <v>L</v>
          </cell>
          <cell r="W108" t="str">
            <v>504</v>
          </cell>
          <cell r="X108">
            <v>3.055566433226169E-2</v>
          </cell>
          <cell r="Y108">
            <v>0.99971466328873049</v>
          </cell>
          <cell r="Z108">
            <v>0.1</v>
          </cell>
          <cell r="AA108">
            <v>10867.422107752041</v>
          </cell>
        </row>
        <row r="109">
          <cell r="A109">
            <v>6</v>
          </cell>
          <cell r="B109" t="str">
            <v>Tap3</v>
          </cell>
          <cell r="C109" t="str">
            <v>Tap4</v>
          </cell>
          <cell r="D109">
            <v>45</v>
          </cell>
          <cell r="E109">
            <v>0.4</v>
          </cell>
          <cell r="F109">
            <v>630</v>
          </cell>
          <cell r="G109">
            <v>630</v>
          </cell>
          <cell r="H109">
            <v>645</v>
          </cell>
          <cell r="I109">
            <v>643.09799999999996</v>
          </cell>
          <cell r="J109">
            <v>0</v>
          </cell>
          <cell r="K109">
            <v>15</v>
          </cell>
          <cell r="L109">
            <v>13.097999999999956</v>
          </cell>
          <cell r="M109">
            <v>40</v>
          </cell>
          <cell r="N109">
            <v>6</v>
          </cell>
          <cell r="O109">
            <v>33.700000000000003</v>
          </cell>
          <cell r="P109">
            <v>0.45400000000000001</v>
          </cell>
          <cell r="Q109">
            <v>12.643999999999956</v>
          </cell>
          <cell r="R109">
            <v>0.44826573192588554</v>
          </cell>
          <cell r="S109">
            <v>642.64400000000001</v>
          </cell>
          <cell r="T109" t="str">
            <v>GBM</v>
          </cell>
          <cell r="W109" t="str">
            <v>406</v>
          </cell>
          <cell r="X109">
            <v>3.0207900387113643E-2</v>
          </cell>
          <cell r="Y109">
            <v>0.99948639158205921</v>
          </cell>
          <cell r="Z109">
            <v>0.1</v>
          </cell>
          <cell r="AA109">
            <v>11531.721500688811</v>
          </cell>
        </row>
        <row r="110">
          <cell r="A110">
            <v>7</v>
          </cell>
          <cell r="B110" t="str">
            <v>Tap4</v>
          </cell>
          <cell r="C110" t="str">
            <v>Tap5</v>
          </cell>
          <cell r="D110">
            <v>140</v>
          </cell>
          <cell r="E110">
            <v>0.3</v>
          </cell>
          <cell r="F110">
            <v>630</v>
          </cell>
          <cell r="G110">
            <v>620</v>
          </cell>
          <cell r="H110">
            <v>645</v>
          </cell>
          <cell r="I110">
            <v>642.64400000000001</v>
          </cell>
          <cell r="J110">
            <v>10</v>
          </cell>
          <cell r="K110">
            <v>25</v>
          </cell>
          <cell r="L110">
            <v>22.644000000000005</v>
          </cell>
          <cell r="M110">
            <v>32</v>
          </cell>
          <cell r="N110">
            <v>6</v>
          </cell>
          <cell r="O110">
            <v>26.9</v>
          </cell>
          <cell r="P110">
            <v>2.504</v>
          </cell>
          <cell r="Q110">
            <v>20.140000000000004</v>
          </cell>
          <cell r="R110">
            <v>0.52765741465455407</v>
          </cell>
          <cell r="S110">
            <v>640.14</v>
          </cell>
          <cell r="T110" t="str">
            <v>GBM</v>
          </cell>
          <cell r="W110" t="str">
            <v>326</v>
          </cell>
          <cell r="X110">
            <v>3.0819970048959248E-2</v>
          </cell>
          <cell r="Y110">
            <v>0.99986474972218276</v>
          </cell>
          <cell r="Z110">
            <v>0.1</v>
          </cell>
          <cell r="AA110">
            <v>10835.102636799622</v>
          </cell>
        </row>
        <row r="111">
          <cell r="A111">
            <v>8</v>
          </cell>
          <cell r="B111" t="str">
            <v>Tap5</v>
          </cell>
          <cell r="C111" t="str">
            <v>Tap6</v>
          </cell>
          <cell r="D111">
            <v>153</v>
          </cell>
          <cell r="E111">
            <v>0.2</v>
          </cell>
          <cell r="F111">
            <v>620</v>
          </cell>
          <cell r="G111">
            <v>621</v>
          </cell>
          <cell r="H111">
            <v>645</v>
          </cell>
          <cell r="I111">
            <v>640.14</v>
          </cell>
          <cell r="J111">
            <v>-1</v>
          </cell>
          <cell r="K111">
            <v>25</v>
          </cell>
          <cell r="L111">
            <v>19.139999999999986</v>
          </cell>
          <cell r="M111">
            <v>25</v>
          </cell>
          <cell r="N111">
            <v>10</v>
          </cell>
          <cell r="O111">
            <v>18.899999999999999</v>
          </cell>
          <cell r="P111">
            <v>7.2539999999999996</v>
          </cell>
          <cell r="Q111">
            <v>11.885999999999987</v>
          </cell>
          <cell r="R111">
            <v>0.71259330518589792</v>
          </cell>
          <cell r="S111">
            <v>632.88599999999997</v>
          </cell>
          <cell r="T111" t="str">
            <v>GBM</v>
          </cell>
          <cell r="W111" t="str">
            <v>2510</v>
          </cell>
          <cell r="X111">
            <v>3.1473564964440578E-2</v>
          </cell>
          <cell r="Y111">
            <v>1.0000117561801067</v>
          </cell>
          <cell r="Z111">
            <v>0.1</v>
          </cell>
          <cell r="AA111">
            <v>10280.926311460662</v>
          </cell>
        </row>
        <row r="112">
          <cell r="A112">
            <v>9</v>
          </cell>
          <cell r="B112" t="str">
            <v>Tap6</v>
          </cell>
          <cell r="C112" t="str">
            <v>Tap7</v>
          </cell>
          <cell r="D112">
            <v>152</v>
          </cell>
          <cell r="E112">
            <v>0.1</v>
          </cell>
          <cell r="F112">
            <v>621</v>
          </cell>
          <cell r="G112">
            <v>619</v>
          </cell>
          <cell r="H112">
            <v>645</v>
          </cell>
          <cell r="I112">
            <v>632.88599999999997</v>
          </cell>
          <cell r="J112">
            <v>2</v>
          </cell>
          <cell r="K112">
            <v>26</v>
          </cell>
          <cell r="L112">
            <v>13.885999999999967</v>
          </cell>
          <cell r="M112">
            <v>20</v>
          </cell>
          <cell r="N112">
            <v>10</v>
          </cell>
          <cell r="O112">
            <v>14.9</v>
          </cell>
          <cell r="P112">
            <v>6.6790000000000003</v>
          </cell>
          <cell r="Q112">
            <v>7.206999999999967</v>
          </cell>
          <cell r="R112">
            <v>0.57327475011363127</v>
          </cell>
          <cell r="S112">
            <v>626.20699999999999</v>
          </cell>
          <cell r="T112" t="str">
            <v>GBM</v>
          </cell>
          <cell r="W112" t="str">
            <v>2010</v>
          </cell>
          <cell r="X112">
            <v>3.5530707389303556E-2</v>
          </cell>
          <cell r="Y112">
            <v>1.0001401798865339</v>
          </cell>
          <cell r="Z112">
            <v>0.1</v>
          </cell>
          <cell r="AA112">
            <v>6520.4532646512262</v>
          </cell>
        </row>
        <row r="114">
          <cell r="A114">
            <v>10</v>
          </cell>
          <cell r="B114" t="str">
            <v>RT6-1</v>
          </cell>
          <cell r="C114" t="str">
            <v>Tap1</v>
          </cell>
          <cell r="D114">
            <v>70</v>
          </cell>
          <cell r="E114">
            <v>0.2</v>
          </cell>
          <cell r="F114">
            <v>645</v>
          </cell>
          <cell r="G114">
            <v>639</v>
          </cell>
          <cell r="H114">
            <v>645</v>
          </cell>
          <cell r="I114">
            <v>645</v>
          </cell>
          <cell r="J114">
            <v>6</v>
          </cell>
          <cell r="K114">
            <v>6</v>
          </cell>
          <cell r="L114">
            <v>6</v>
          </cell>
          <cell r="M114">
            <v>32</v>
          </cell>
          <cell r="N114">
            <v>6</v>
          </cell>
          <cell r="O114">
            <v>26.9</v>
          </cell>
          <cell r="P114">
            <v>0.61699999999999999</v>
          </cell>
          <cell r="Q114">
            <v>5.383</v>
          </cell>
          <cell r="R114">
            <v>0.35177160976970273</v>
          </cell>
          <cell r="S114">
            <v>644.38300000000004</v>
          </cell>
          <cell r="T114" t="str">
            <v>GBM</v>
          </cell>
          <cell r="U114" t="str">
            <v>L</v>
          </cell>
          <cell r="W114" t="str">
            <v>326</v>
          </cell>
          <cell r="X114">
            <v>3.4160729954378709E-2</v>
          </cell>
          <cell r="Y114">
            <v>0.99925230642388352</v>
          </cell>
          <cell r="Z114">
            <v>0.1</v>
          </cell>
          <cell r="AA114">
            <v>7223.4017578664152</v>
          </cell>
        </row>
        <row r="115">
          <cell r="A115">
            <v>11</v>
          </cell>
          <cell r="B115" t="str">
            <v>Tap1</v>
          </cell>
          <cell r="C115" t="str">
            <v>Tap2</v>
          </cell>
          <cell r="D115">
            <v>180</v>
          </cell>
          <cell r="E115">
            <v>0.1</v>
          </cell>
          <cell r="F115">
            <v>639</v>
          </cell>
          <cell r="G115">
            <v>637</v>
          </cell>
          <cell r="H115">
            <v>645</v>
          </cell>
          <cell r="I115">
            <v>644.38300000000004</v>
          </cell>
          <cell r="J115">
            <v>2</v>
          </cell>
          <cell r="K115">
            <v>8</v>
          </cell>
          <cell r="L115">
            <v>7.3830000000000382</v>
          </cell>
          <cell r="M115">
            <v>32</v>
          </cell>
          <cell r="N115">
            <v>6</v>
          </cell>
          <cell r="O115">
            <v>26.9</v>
          </cell>
          <cell r="P115">
            <v>0.48199999999999998</v>
          </cell>
          <cell r="Q115">
            <v>6.901000000000038</v>
          </cell>
          <cell r="R115">
            <v>0.17588580488485137</v>
          </cell>
          <cell r="S115">
            <v>643.90100000000007</v>
          </cell>
          <cell r="T115" t="str">
            <v>GBM</v>
          </cell>
          <cell r="W115" t="str">
            <v>326</v>
          </cell>
          <cell r="X115">
            <v>4.1497172977158825E-2</v>
          </cell>
          <cell r="Y115">
            <v>0.9999815648148902</v>
          </cell>
          <cell r="Z115">
            <v>0.1</v>
          </cell>
          <cell r="AA115">
            <v>3611.7008789332076</v>
          </cell>
        </row>
        <row r="117">
          <cell r="A117">
            <v>12</v>
          </cell>
          <cell r="B117" t="str">
            <v>p1</v>
          </cell>
          <cell r="C117" t="str">
            <v>p2</v>
          </cell>
          <cell r="D117">
            <v>166</v>
          </cell>
          <cell r="E117">
            <v>1.2</v>
          </cell>
          <cell r="F117">
            <v>631</v>
          </cell>
          <cell r="G117">
            <v>629</v>
          </cell>
          <cell r="H117">
            <v>645</v>
          </cell>
          <cell r="I117">
            <v>643.13699999999994</v>
          </cell>
          <cell r="J117">
            <v>2</v>
          </cell>
          <cell r="K117">
            <v>16</v>
          </cell>
          <cell r="L117">
            <v>14.136999999999944</v>
          </cell>
          <cell r="M117">
            <v>50</v>
          </cell>
          <cell r="N117">
            <v>4</v>
          </cell>
          <cell r="O117">
            <v>44.7</v>
          </cell>
          <cell r="P117">
            <v>3.0190000000000001</v>
          </cell>
          <cell r="Q117">
            <v>11.117999999999943</v>
          </cell>
          <cell r="R117">
            <v>0.76436633348484162</v>
          </cell>
          <cell r="S117">
            <v>640.11799999999994</v>
          </cell>
          <cell r="T117" t="str">
            <v>GBM</v>
          </cell>
          <cell r="W117" t="str">
            <v>504</v>
          </cell>
          <cell r="X117">
            <v>2.4816639206664336E-2</v>
          </cell>
          <cell r="Y117">
            <v>0.99971929424564188</v>
          </cell>
          <cell r="Z117">
            <v>0.1</v>
          </cell>
          <cell r="AA117">
            <v>26081.813058604905</v>
          </cell>
        </row>
        <row r="118">
          <cell r="A118">
            <v>13</v>
          </cell>
          <cell r="B118" t="str">
            <v>p2</v>
          </cell>
          <cell r="C118" t="str">
            <v>Tap8</v>
          </cell>
          <cell r="D118">
            <v>60</v>
          </cell>
          <cell r="E118">
            <v>0.3</v>
          </cell>
          <cell r="F118">
            <v>629</v>
          </cell>
          <cell r="G118">
            <v>628</v>
          </cell>
          <cell r="H118">
            <v>645</v>
          </cell>
          <cell r="I118">
            <v>640.11799999999994</v>
          </cell>
          <cell r="J118">
            <v>1</v>
          </cell>
          <cell r="K118">
            <v>17</v>
          </cell>
          <cell r="L118">
            <v>12.117999999999938</v>
          </cell>
          <cell r="M118">
            <v>40</v>
          </cell>
          <cell r="N118">
            <v>6</v>
          </cell>
          <cell r="O118">
            <v>33.700000000000003</v>
          </cell>
          <cell r="P118">
            <v>0.36699999999999999</v>
          </cell>
          <cell r="Q118">
            <v>11.750999999999937</v>
          </cell>
          <cell r="R118">
            <v>0.33619929894441414</v>
          </cell>
          <cell r="S118">
            <v>639.75099999999998</v>
          </cell>
          <cell r="T118" t="str">
            <v>GBM</v>
          </cell>
          <cell r="W118" t="str">
            <v>406</v>
          </cell>
          <cell r="X118">
            <v>3.2524443410767247E-2</v>
          </cell>
          <cell r="Y118">
            <v>0.99993003119037038</v>
          </cell>
          <cell r="Z118">
            <v>0.1</v>
          </cell>
          <cell r="AA118">
            <v>8648.7911255166073</v>
          </cell>
        </row>
        <row r="119">
          <cell r="A119">
            <v>14</v>
          </cell>
          <cell r="B119" t="str">
            <v>Tap8</v>
          </cell>
          <cell r="C119" t="str">
            <v>Tap9</v>
          </cell>
          <cell r="D119">
            <v>120</v>
          </cell>
          <cell r="E119">
            <v>0.2</v>
          </cell>
          <cell r="F119">
            <v>628</v>
          </cell>
          <cell r="G119">
            <v>624</v>
          </cell>
          <cell r="H119">
            <v>645</v>
          </cell>
          <cell r="I119">
            <v>639.75099999999998</v>
          </cell>
          <cell r="J119">
            <v>4</v>
          </cell>
          <cell r="K119">
            <v>21</v>
          </cell>
          <cell r="L119">
            <v>15.750999999999976</v>
          </cell>
          <cell r="M119">
            <v>32</v>
          </cell>
          <cell r="N119">
            <v>6</v>
          </cell>
          <cell r="O119">
            <v>26.9</v>
          </cell>
          <cell r="P119">
            <v>1.0580000000000001</v>
          </cell>
          <cell r="Q119">
            <v>14.692999999999977</v>
          </cell>
          <cell r="R119">
            <v>0.35177160976970273</v>
          </cell>
          <cell r="S119">
            <v>638.69299999999998</v>
          </cell>
          <cell r="T119" t="str">
            <v>GBM</v>
          </cell>
          <cell r="W119" t="str">
            <v>326</v>
          </cell>
          <cell r="X119">
            <v>3.4199732438028943E-2</v>
          </cell>
          <cell r="Y119">
            <v>0.99990957951263149</v>
          </cell>
          <cell r="Z119">
            <v>0.1</v>
          </cell>
          <cell r="AA119">
            <v>7223.4017578664152</v>
          </cell>
        </row>
        <row r="120">
          <cell r="A120">
            <v>15</v>
          </cell>
          <cell r="B120" t="str">
            <v>Tap9</v>
          </cell>
          <cell r="C120" t="str">
            <v>Tap10</v>
          </cell>
          <cell r="D120">
            <v>60</v>
          </cell>
          <cell r="E120">
            <v>0.1</v>
          </cell>
          <cell r="F120">
            <v>624</v>
          </cell>
          <cell r="G120">
            <v>622</v>
          </cell>
          <cell r="H120">
            <v>645</v>
          </cell>
          <cell r="I120">
            <v>638.69299999999998</v>
          </cell>
          <cell r="J120">
            <v>2</v>
          </cell>
          <cell r="K120">
            <v>23</v>
          </cell>
          <cell r="L120">
            <v>16.692999999999984</v>
          </cell>
          <cell r="M120">
            <v>25</v>
          </cell>
          <cell r="N120">
            <v>10</v>
          </cell>
          <cell r="O120">
            <v>18.899999999999999</v>
          </cell>
          <cell r="P120">
            <v>0.85099999999999998</v>
          </cell>
          <cell r="Q120">
            <v>15.841999999999985</v>
          </cell>
          <cell r="R120">
            <v>0.35629665259294896</v>
          </cell>
          <cell r="S120">
            <v>637.84199999999998</v>
          </cell>
          <cell r="T120" t="str">
            <v>GBM</v>
          </cell>
          <cell r="U120" t="str">
            <v>L</v>
          </cell>
          <cell r="W120" t="str">
            <v>2510</v>
          </cell>
          <cell r="X120">
            <v>3.7667296920010661E-2</v>
          </cell>
          <cell r="Y120">
            <v>0.9996325029122094</v>
          </cell>
          <cell r="Z120">
            <v>0.1</v>
          </cell>
          <cell r="AA120">
            <v>5140.463155730331</v>
          </cell>
        </row>
        <row r="122">
          <cell r="A122">
            <v>16</v>
          </cell>
          <cell r="B122" t="str">
            <v>p2</v>
          </cell>
          <cell r="C122" t="str">
            <v>Tap11</v>
          </cell>
          <cell r="D122">
            <v>105</v>
          </cell>
          <cell r="E122">
            <v>0.9</v>
          </cell>
          <cell r="F122">
            <v>629</v>
          </cell>
          <cell r="G122">
            <v>622</v>
          </cell>
          <cell r="H122">
            <v>645</v>
          </cell>
          <cell r="I122">
            <v>640.11799999999994</v>
          </cell>
          <cell r="J122">
            <v>7</v>
          </cell>
          <cell r="K122">
            <v>23</v>
          </cell>
          <cell r="L122">
            <v>18.117999999999938</v>
          </cell>
          <cell r="M122">
            <v>40</v>
          </cell>
          <cell r="N122">
            <v>6</v>
          </cell>
          <cell r="O122">
            <v>33.700000000000003</v>
          </cell>
          <cell r="P122">
            <v>4.4459999999999997</v>
          </cell>
          <cell r="Q122">
            <v>13.671999999999938</v>
          </cell>
          <cell r="R122">
            <v>1.0085978968332425</v>
          </cell>
          <cell r="S122">
            <v>635.67199999999991</v>
          </cell>
          <cell r="T122" t="str">
            <v>GBM</v>
          </cell>
          <cell r="U122" t="str">
            <v>L</v>
          </cell>
          <cell r="W122" t="str">
            <v>406</v>
          </cell>
          <cell r="X122">
            <v>2.5018308051828791E-2</v>
          </cell>
          <cell r="Y122">
            <v>0.99965176963382574</v>
          </cell>
          <cell r="Z122">
            <v>0.1</v>
          </cell>
          <cell r="AA122">
            <v>25946.373376549829</v>
          </cell>
        </row>
        <row r="123">
          <cell r="A123">
            <v>17</v>
          </cell>
          <cell r="B123" t="str">
            <v>Tap11</v>
          </cell>
          <cell r="C123" t="str">
            <v>Tap12</v>
          </cell>
          <cell r="D123">
            <v>60</v>
          </cell>
          <cell r="E123">
            <v>0.8</v>
          </cell>
          <cell r="F123">
            <v>622</v>
          </cell>
          <cell r="G123">
            <v>621</v>
          </cell>
          <cell r="H123">
            <v>645</v>
          </cell>
          <cell r="I123">
            <v>635.67199999999991</v>
          </cell>
          <cell r="J123">
            <v>1</v>
          </cell>
          <cell r="K123">
            <v>24</v>
          </cell>
          <cell r="L123">
            <v>14.671999999999912</v>
          </cell>
          <cell r="M123">
            <v>32</v>
          </cell>
          <cell r="N123">
            <v>6</v>
          </cell>
          <cell r="O123">
            <v>26.9</v>
          </cell>
          <cell r="P123">
            <v>6.1029999999999998</v>
          </cell>
          <cell r="Q123">
            <v>8.568999999999912</v>
          </cell>
          <cell r="R123">
            <v>1.4070864390788109</v>
          </cell>
          <cell r="S123">
            <v>629.56899999999996</v>
          </cell>
          <cell r="T123" t="str">
            <v>GBM</v>
          </cell>
          <cell r="W123" t="str">
            <v>326</v>
          </cell>
          <cell r="X123">
            <v>2.4651541236432879E-2</v>
          </cell>
          <cell r="Y123">
            <v>1.0000104923643234</v>
          </cell>
          <cell r="Z123">
            <v>0.1</v>
          </cell>
          <cell r="AA123">
            <v>28893.607031465661</v>
          </cell>
        </row>
        <row r="124">
          <cell r="A124">
            <v>18</v>
          </cell>
          <cell r="B124" t="str">
            <v>Tap12</v>
          </cell>
          <cell r="C124" t="str">
            <v>Tap14</v>
          </cell>
          <cell r="D124">
            <v>30</v>
          </cell>
          <cell r="E124">
            <v>0.6</v>
          </cell>
          <cell r="F124">
            <v>621</v>
          </cell>
          <cell r="G124">
            <v>619</v>
          </cell>
          <cell r="H124">
            <v>645</v>
          </cell>
          <cell r="I124">
            <v>629.56899999999996</v>
          </cell>
          <cell r="J124">
            <v>2</v>
          </cell>
          <cell r="K124">
            <v>26</v>
          </cell>
          <cell r="L124">
            <v>10.56899999999996</v>
          </cell>
          <cell r="M124">
            <v>32</v>
          </cell>
          <cell r="N124">
            <v>6</v>
          </cell>
          <cell r="O124">
            <v>26.9</v>
          </cell>
          <cell r="P124">
            <v>1.8240000000000001</v>
          </cell>
          <cell r="Q124">
            <v>8.7449999999999601</v>
          </cell>
          <cell r="R124">
            <v>1.0553148293091081</v>
          </cell>
          <cell r="S124">
            <v>627.745</v>
          </cell>
          <cell r="T124" t="str">
            <v>GBM</v>
          </cell>
          <cell r="W124" t="str">
            <v>326</v>
          </cell>
          <cell r="X124">
            <v>2.6194242104719125E-2</v>
          </cell>
          <cell r="Y124">
            <v>0.99964030200510334</v>
          </cell>
          <cell r="Z124">
            <v>0.1</v>
          </cell>
          <cell r="AA124">
            <v>21670.205273599244</v>
          </cell>
        </row>
        <row r="125">
          <cell r="A125">
            <v>19</v>
          </cell>
          <cell r="B125" t="str">
            <v>Tap14</v>
          </cell>
          <cell r="C125" t="str">
            <v>Tap15</v>
          </cell>
          <cell r="D125">
            <v>35</v>
          </cell>
          <cell r="E125">
            <v>0.1</v>
          </cell>
          <cell r="F125">
            <v>619</v>
          </cell>
          <cell r="G125">
            <v>618</v>
          </cell>
          <cell r="H125">
            <v>645</v>
          </cell>
          <cell r="I125">
            <v>627.745</v>
          </cell>
          <cell r="J125">
            <v>1</v>
          </cell>
          <cell r="K125">
            <v>27</v>
          </cell>
          <cell r="L125">
            <v>9.7450000000000045</v>
          </cell>
          <cell r="M125">
            <v>25</v>
          </cell>
          <cell r="N125">
            <v>10</v>
          </cell>
          <cell r="O125">
            <v>18.899999999999999</v>
          </cell>
          <cell r="P125">
            <v>0.496</v>
          </cell>
          <cell r="Q125">
            <v>9.2490000000000041</v>
          </cell>
          <cell r="R125">
            <v>0.35629665259294896</v>
          </cell>
          <cell r="S125">
            <v>627.24900000000002</v>
          </cell>
          <cell r="T125" t="str">
            <v>GBM</v>
          </cell>
          <cell r="W125" t="str">
            <v>2510</v>
          </cell>
          <cell r="X125">
            <v>3.7667296920010661E-2</v>
          </cell>
          <cell r="Y125">
            <v>0.9996325029122094</v>
          </cell>
          <cell r="Z125">
            <v>0.1</v>
          </cell>
          <cell r="AA125">
            <v>5140.463155730331</v>
          </cell>
        </row>
        <row r="127">
          <cell r="A127">
            <v>20</v>
          </cell>
          <cell r="B127" t="str">
            <v>Tap12</v>
          </cell>
          <cell r="C127" t="str">
            <v>Tap13</v>
          </cell>
          <cell r="D127">
            <v>60</v>
          </cell>
          <cell r="E127">
            <v>0.1</v>
          </cell>
          <cell r="F127">
            <v>621</v>
          </cell>
          <cell r="G127">
            <v>620</v>
          </cell>
          <cell r="H127">
            <v>645</v>
          </cell>
          <cell r="I127">
            <v>629.56899999999996</v>
          </cell>
          <cell r="J127">
            <v>1</v>
          </cell>
          <cell r="K127">
            <v>25</v>
          </cell>
          <cell r="L127">
            <v>9.56899999999996</v>
          </cell>
          <cell r="M127">
            <v>20</v>
          </cell>
          <cell r="N127">
            <v>10</v>
          </cell>
          <cell r="O127">
            <v>14.9</v>
          </cell>
          <cell r="P127">
            <v>2.637</v>
          </cell>
          <cell r="Q127">
            <v>6.9319999999999595</v>
          </cell>
          <cell r="R127">
            <v>0.57327475011363127</v>
          </cell>
          <cell r="S127">
            <v>626.93200000000002</v>
          </cell>
          <cell r="T127" t="str">
            <v>GBM</v>
          </cell>
          <cell r="U127" t="str">
            <v>R</v>
          </cell>
          <cell r="W127" t="str">
            <v>2010</v>
          </cell>
          <cell r="X127">
            <v>3.5543001662657336E-2</v>
          </cell>
          <cell r="Y127">
            <v>1.0003392134008497</v>
          </cell>
          <cell r="Z127">
            <v>0.1</v>
          </cell>
          <cell r="AA127">
            <v>6520.4532646512262</v>
          </cell>
        </row>
      </sheetData>
      <sheetData sheetId="11"/>
      <sheetData sheetId="12"/>
      <sheetData sheetId="13"/>
      <sheetData sheetId="14"/>
      <sheetData sheetId="15"/>
      <sheetData sheetId="16">
        <row r="117">
          <cell r="G117">
            <v>1122</v>
          </cell>
          <cell r="I117">
            <v>765.6</v>
          </cell>
          <cell r="K117">
            <v>1474</v>
          </cell>
          <cell r="M117">
            <v>1012</v>
          </cell>
          <cell r="O117">
            <v>1403.6</v>
          </cell>
          <cell r="Q117">
            <v>2492.6</v>
          </cell>
        </row>
        <row r="118">
          <cell r="G118">
            <v>168.90500000000003</v>
          </cell>
          <cell r="I118">
            <v>157.54200000000003</v>
          </cell>
          <cell r="K118">
            <v>461.01000000000005</v>
          </cell>
          <cell r="M118">
            <v>230.08700000000005</v>
          </cell>
          <cell r="O118">
            <v>337.41399999999999</v>
          </cell>
          <cell r="Q118">
            <v>3259.9731999999999</v>
          </cell>
        </row>
        <row r="119">
          <cell r="G119">
            <v>43070.774999999994</v>
          </cell>
          <cell r="I119">
            <v>37266.834000000003</v>
          </cell>
          <cell r="K119">
            <v>103025.67</v>
          </cell>
          <cell r="M119">
            <v>58672.185000000005</v>
          </cell>
          <cell r="O119">
            <v>83134.194000000003</v>
          </cell>
          <cell r="Q119">
            <v>283699.41599999997</v>
          </cell>
        </row>
      </sheetData>
      <sheetData sheetId="17">
        <row r="9">
          <cell r="O9">
            <v>92787.720465000006</v>
          </cell>
        </row>
        <row r="73">
          <cell r="I73">
            <v>54274.95832722768</v>
          </cell>
        </row>
        <row r="139">
          <cell r="I139">
            <v>0</v>
          </cell>
        </row>
        <row r="205">
          <cell r="I205">
            <v>87669.736738928565</v>
          </cell>
        </row>
        <row r="271">
          <cell r="I271">
            <v>145055.04992383928</v>
          </cell>
        </row>
        <row r="337">
          <cell r="I337">
            <v>50712.378201875006</v>
          </cell>
        </row>
        <row r="403">
          <cell r="I403">
            <v>19663.59375</v>
          </cell>
        </row>
      </sheetData>
      <sheetData sheetId="18">
        <row r="36">
          <cell r="C36" t="str">
            <v>SOIL</v>
          </cell>
          <cell r="D36" t="str">
            <v>OD</v>
          </cell>
          <cell r="E36" t="str">
            <v>OD</v>
          </cell>
        </row>
        <row r="37">
          <cell r="C37" t="str">
            <v>GBM</v>
          </cell>
          <cell r="D37" t="str">
            <v>&gt;=2.5</v>
          </cell>
          <cell r="E37" t="str">
            <v>&lt;14</v>
          </cell>
        </row>
        <row r="39">
          <cell r="C39" t="str">
            <v>SOIL</v>
          </cell>
          <cell r="D39" t="str">
            <v>OD</v>
          </cell>
          <cell r="E39" t="str">
            <v>OD</v>
          </cell>
        </row>
        <row r="40">
          <cell r="C40" t="str">
            <v>GBM</v>
          </cell>
          <cell r="D40" t="str">
            <v>&gt;=.5</v>
          </cell>
          <cell r="E40" t="str">
            <v>&lt;2.5</v>
          </cell>
        </row>
        <row r="42">
          <cell r="C42" t="str">
            <v>SOIL</v>
          </cell>
          <cell r="D42" t="str">
            <v>OD</v>
          </cell>
          <cell r="E42" t="str">
            <v>OD</v>
          </cell>
        </row>
        <row r="43">
          <cell r="C43" t="str">
            <v>GBM</v>
          </cell>
          <cell r="D43" t="str">
            <v>&gt;=63</v>
          </cell>
          <cell r="E43" t="str">
            <v>&lt;500</v>
          </cell>
        </row>
        <row r="45">
          <cell r="C45" t="str">
            <v>SOIL</v>
          </cell>
          <cell r="D45" t="str">
            <v>OD</v>
          </cell>
          <cell r="E45" t="str">
            <v>OD</v>
          </cell>
        </row>
        <row r="46">
          <cell r="C46" t="str">
            <v>GBM</v>
          </cell>
          <cell r="D46" t="str">
            <v>&gt;=16</v>
          </cell>
          <cell r="E46" t="str">
            <v>&lt;63</v>
          </cell>
        </row>
        <row r="48">
          <cell r="C48" t="str">
            <v>SOIL</v>
          </cell>
          <cell r="D48" t="str">
            <v>OD</v>
          </cell>
          <cell r="E48" t="str">
            <v>OD</v>
          </cell>
        </row>
        <row r="49">
          <cell r="C49" t="str">
            <v>HS</v>
          </cell>
          <cell r="D49" t="str">
            <v>&gt;=2.5</v>
          </cell>
          <cell r="E49" t="str">
            <v>&lt;14</v>
          </cell>
        </row>
        <row r="51">
          <cell r="C51" t="str">
            <v>SOIL</v>
          </cell>
          <cell r="D51" t="str">
            <v>OD</v>
          </cell>
          <cell r="E51" t="str">
            <v>OD</v>
          </cell>
        </row>
        <row r="52">
          <cell r="C52" t="str">
            <v>HS</v>
          </cell>
          <cell r="D52" t="str">
            <v>&gt;=.5</v>
          </cell>
          <cell r="E52" t="str">
            <v>&lt;2.5</v>
          </cell>
        </row>
        <row r="54">
          <cell r="C54" t="str">
            <v>SOIL</v>
          </cell>
          <cell r="D54" t="str">
            <v>OD</v>
          </cell>
          <cell r="E54" t="str">
            <v>OD</v>
          </cell>
        </row>
        <row r="55">
          <cell r="C55" t="str">
            <v>HS</v>
          </cell>
          <cell r="D55" t="str">
            <v>&gt;=63</v>
          </cell>
          <cell r="E55" t="str">
            <v>&lt;500</v>
          </cell>
        </row>
        <row r="57">
          <cell r="C57" t="str">
            <v>SOIL</v>
          </cell>
          <cell r="D57" t="str">
            <v>OD</v>
          </cell>
          <cell r="E57" t="str">
            <v>OD</v>
          </cell>
        </row>
        <row r="58">
          <cell r="C58" t="str">
            <v>HS</v>
          </cell>
          <cell r="D58" t="str">
            <v>&gt;=16</v>
          </cell>
          <cell r="E58" t="str">
            <v>&lt;63</v>
          </cell>
        </row>
        <row r="60">
          <cell r="C60" t="str">
            <v>SOIL</v>
          </cell>
          <cell r="D60" t="str">
            <v>OD</v>
          </cell>
          <cell r="E60" t="str">
            <v>OD</v>
          </cell>
        </row>
        <row r="61">
          <cell r="C61" t="str">
            <v>OS</v>
          </cell>
          <cell r="D61" t="str">
            <v>&gt;=2.5</v>
          </cell>
          <cell r="E61" t="str">
            <v>&lt;14</v>
          </cell>
        </row>
        <row r="63">
          <cell r="C63" t="str">
            <v>SOIL</v>
          </cell>
          <cell r="D63" t="str">
            <v>OD</v>
          </cell>
          <cell r="E63" t="str">
            <v>OD</v>
          </cell>
        </row>
        <row r="64">
          <cell r="C64" t="str">
            <v>OS</v>
          </cell>
          <cell r="D64" t="str">
            <v>&gt;=.5</v>
          </cell>
          <cell r="E64" t="str">
            <v>&lt;2.5</v>
          </cell>
        </row>
        <row r="66">
          <cell r="C66" t="str">
            <v>SOIL</v>
          </cell>
          <cell r="D66" t="str">
            <v>OD</v>
          </cell>
          <cell r="E66" t="str">
            <v>OD</v>
          </cell>
        </row>
        <row r="67">
          <cell r="C67" t="str">
            <v>OS</v>
          </cell>
          <cell r="D67" t="str">
            <v>&gt;=63</v>
          </cell>
          <cell r="E67" t="str">
            <v>&lt;500</v>
          </cell>
        </row>
        <row r="69">
          <cell r="C69" t="str">
            <v>SOIL</v>
          </cell>
          <cell r="D69" t="str">
            <v>OD</v>
          </cell>
          <cell r="E69" t="str">
            <v>OD</v>
          </cell>
        </row>
        <row r="70">
          <cell r="C70" t="str">
            <v>OS</v>
          </cell>
          <cell r="D70" t="str">
            <v>&gt;=16</v>
          </cell>
          <cell r="E70" t="str">
            <v>&lt;63</v>
          </cell>
        </row>
        <row r="72">
          <cell r="C72" t="str">
            <v>SOIL</v>
          </cell>
          <cell r="D72" t="str">
            <v>OD</v>
          </cell>
          <cell r="E72" t="str">
            <v>OD</v>
          </cell>
        </row>
        <row r="73">
          <cell r="C73" t="str">
            <v>US</v>
          </cell>
          <cell r="D73" t="str">
            <v>&gt;=2.5</v>
          </cell>
          <cell r="E73" t="str">
            <v>&lt;14</v>
          </cell>
        </row>
        <row r="75">
          <cell r="C75" t="str">
            <v>SOIL</v>
          </cell>
          <cell r="D75" t="str">
            <v>OD</v>
          </cell>
          <cell r="E75" t="str">
            <v>OD</v>
          </cell>
        </row>
        <row r="76">
          <cell r="C76" t="str">
            <v>US</v>
          </cell>
          <cell r="D76" t="str">
            <v>&gt;=.5</v>
          </cell>
          <cell r="E76" t="str">
            <v>&lt;2.5</v>
          </cell>
        </row>
        <row r="78">
          <cell r="C78" t="str">
            <v>SOIL</v>
          </cell>
          <cell r="D78" t="str">
            <v>OD</v>
          </cell>
          <cell r="E78" t="str">
            <v>OD</v>
          </cell>
        </row>
        <row r="79">
          <cell r="C79" t="str">
            <v>US</v>
          </cell>
          <cell r="D79" t="str">
            <v>&gt;=63</v>
          </cell>
          <cell r="E79" t="str">
            <v>&lt;500</v>
          </cell>
        </row>
        <row r="81">
          <cell r="C81" t="str">
            <v>SOIL</v>
          </cell>
          <cell r="D81" t="str">
            <v>OD</v>
          </cell>
          <cell r="E81" t="str">
            <v>OD</v>
          </cell>
        </row>
        <row r="82">
          <cell r="C82" t="str">
            <v>US</v>
          </cell>
          <cell r="D82" t="str">
            <v>&gt;=16</v>
          </cell>
          <cell r="E82" t="str">
            <v>&lt;63</v>
          </cell>
        </row>
      </sheetData>
      <sheetData sheetId="19">
        <row r="18">
          <cell r="B18" t="str">
            <v>Spring Intake1</v>
          </cell>
        </row>
      </sheetData>
      <sheetData sheetId="20"/>
      <sheetData sheetId="21">
        <row r="162">
          <cell r="W162">
            <v>1065.0403999999996</v>
          </cell>
        </row>
      </sheetData>
      <sheetData sheetId="22"/>
      <sheetData sheetId="23"/>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Unit Rate"/>
      <sheetName val="LabMatRate"/>
      <sheetName val="RateAnalysis"/>
      <sheetName val="Gwalek-summ.Rate"/>
      <sheetName val="SprInt1"/>
      <sheetName val="SprInt2"/>
      <sheetName val="StrInt2"/>
      <sheetName val="panera"/>
      <sheetName val="DC"/>
      <sheetName val="Fence"/>
      <sheetName val="frt"/>
      <sheetName val="FRT fitt"/>
      <sheetName val="SedTank"/>
      <sheetName val="VC-avc"/>
      <sheetName val="Protection"/>
      <sheetName val="PSP RCC post"/>
      <sheetName val="Psp-new"/>
      <sheetName val="cross 30-6"/>
      <sheetName val="Pipe-proc."/>
      <sheetName val="pipe lay"/>
      <sheetName val="Fitt."/>
      <sheetName val="tran"/>
      <sheetName val="T&amp;P-i"/>
      <sheetName val="Toilet"/>
      <sheetName val="Sanit-1"/>
      <sheetName val="Sanit-2"/>
      <sheetName val="summ-1"/>
      <sheetName val="salient"/>
      <sheetName val="est appro"/>
      <sheetName val="completed"/>
      <sheetName val="compa"/>
      <sheetName val="CabCros"/>
      <sheetName val="UnderCros"/>
      <sheetName val="Piprot"/>
      <sheetName val="Urinal &amp; toilet"/>
      <sheetName val="T&amp;P-1"/>
      <sheetName val="medium VC"/>
      <sheetName val="Small VC"/>
      <sheetName val="PipeVC"/>
      <sheetName val="PSP II"/>
      <sheetName val="PSP"/>
      <sheetName val="pipe proc."/>
      <sheetName val="tools  (2)"/>
      <sheetName val="Private-toilet"/>
    </sheetNames>
    <sheetDataSet>
      <sheetData sheetId="0" refreshError="1"/>
      <sheetData sheetId="1">
        <row r="7">
          <cell r="C7" t="str">
            <v>Skilled</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K3">
            <v>1</v>
          </cell>
        </row>
        <row r="4">
          <cell r="B4">
            <v>3.05</v>
          </cell>
          <cell r="K4">
            <v>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ummary"/>
      <sheetName val="Summary (2)"/>
      <sheetName val="प्रदेश तर्फ "/>
      <sheetName val="संघ सशर्त तर्फ "/>
      <sheetName val="नीति ३ "/>
    </sheetNames>
    <sheetDataSet>
      <sheetData sheetId="0" refreshError="1"/>
      <sheetData sheetId="1" refreshError="1"/>
      <sheetData sheetId="2">
        <row r="23">
          <cell r="E23">
            <v>23.85604</v>
          </cell>
        </row>
        <row r="48">
          <cell r="E48">
            <v>0</v>
          </cell>
        </row>
        <row r="52">
          <cell r="E52">
            <v>106.12192</v>
          </cell>
        </row>
      </sheetData>
      <sheetData sheetId="3">
        <row r="22">
          <cell r="E22" t="str">
            <v>-</v>
          </cell>
        </row>
        <row r="36">
          <cell r="E36">
            <v>0</v>
          </cell>
        </row>
      </sheetData>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CheckList"/>
      <sheetName val="Dmand 7"/>
      <sheetName val="Dmand 6"/>
      <sheetName val="Dmand 5"/>
      <sheetName val="Dmand 4"/>
      <sheetName val="Dmand 3"/>
      <sheetName val="Dmand 2"/>
      <sheetName val="Dmand 1"/>
      <sheetName val="ProfileData"/>
      <sheetName val="PipeDesign"/>
      <sheetName val="PD-TMPLT"/>
      <sheetName val="PipeDesign (2)"/>
      <sheetName val="Plot"/>
      <sheetName val="FlowDiagram"/>
      <sheetName val="Profile"/>
      <sheetName val="PipeList"/>
      <sheetName val="PipeLineWork"/>
      <sheetName val="PFdata"/>
      <sheetName val="Features"/>
      <sheetName val="FitData"/>
      <sheetName val="Fittings"/>
      <sheetName val="T&amp;P"/>
      <sheetName val="Summary"/>
    </sheetNames>
    <sheetDataSet>
      <sheetData sheetId="0"/>
      <sheetData sheetId="1">
        <row r="22">
          <cell r="E22" t="str">
            <v>WSSDO, Baitadi</v>
          </cell>
        </row>
      </sheetData>
      <sheetData sheetId="2"/>
      <sheetData sheetId="3"/>
      <sheetData sheetId="4"/>
      <sheetData sheetId="5"/>
      <sheetData sheetId="6"/>
      <sheetData sheetId="7"/>
      <sheetData sheetId="8"/>
      <sheetData sheetId="9"/>
      <sheetData sheetId="10">
        <row r="10">
          <cell r="B10" t="str">
            <v>TRANSMISSION  LINE</v>
          </cell>
        </row>
        <row r="26">
          <cell r="D26">
            <v>45</v>
          </cell>
        </row>
      </sheetData>
      <sheetData sheetId="11"/>
      <sheetData sheetId="12"/>
      <sheetData sheetId="13"/>
      <sheetData sheetId="14"/>
      <sheetData sheetId="15"/>
      <sheetData sheetId="16">
        <row r="117">
          <cell r="G117">
            <v>1122</v>
          </cell>
        </row>
        <row r="118">
          <cell r="G118">
            <v>168.90500000000003</v>
          </cell>
          <cell r="I118">
            <v>157.54200000000003</v>
          </cell>
          <cell r="K118">
            <v>461.01000000000005</v>
          </cell>
          <cell r="M118">
            <v>230.08700000000005</v>
          </cell>
          <cell r="O118">
            <v>337.41399999999999</v>
          </cell>
          <cell r="Q118">
            <v>3259.9731999999999</v>
          </cell>
        </row>
      </sheetData>
      <sheetData sheetId="17">
        <row r="9">
          <cell r="O9">
            <v>92787.720465000006</v>
          </cell>
        </row>
      </sheetData>
      <sheetData sheetId="18">
        <row r="36">
          <cell r="C36" t="str">
            <v>SOIL</v>
          </cell>
        </row>
      </sheetData>
      <sheetData sheetId="19">
        <row r="18">
          <cell r="B18" t="str">
            <v>Spring Intake1</v>
          </cell>
        </row>
      </sheetData>
      <sheetData sheetId="20"/>
      <sheetData sheetId="21">
        <row r="162">
          <cell r="W162">
            <v>1065.0403999999996</v>
          </cell>
        </row>
      </sheetData>
      <sheetData sheetId="22"/>
      <sheetData sheetId="2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heckList"/>
      <sheetName val="Dmand 1"/>
      <sheetName val="ProfileData"/>
      <sheetName val="PipeDesign"/>
      <sheetName val="PD-TMPLT"/>
      <sheetName val="DrawingControls"/>
      <sheetName val="Profile"/>
      <sheetName val="FlowDiagram"/>
      <sheetName val="PipeList"/>
      <sheetName val="PipeLineWork"/>
      <sheetName val="PFdata"/>
      <sheetName val="Features"/>
      <sheetName val="FitData"/>
      <sheetName val="Fittings"/>
      <sheetName val="T&amp;P"/>
      <sheetName val="Summary"/>
    </sheetNames>
    <sheetDataSet>
      <sheetData sheetId="0" refreshError="1"/>
      <sheetData sheetId="1"/>
      <sheetData sheetId="2"/>
      <sheetData sheetId="3" refreshError="1">
        <row r="25">
          <cell r="D25">
            <v>682</v>
          </cell>
        </row>
        <row r="26">
          <cell r="D26">
            <v>479</v>
          </cell>
        </row>
      </sheetData>
      <sheetData sheetId="4"/>
      <sheetData sheetId="5"/>
      <sheetData sheetId="6"/>
      <sheetData sheetId="7"/>
      <sheetData sheetId="8"/>
      <sheetData sheetId="9"/>
      <sheetData sheetId="10"/>
      <sheetData sheetId="11" refreshError="1"/>
      <sheetData sheetId="12"/>
      <sheetData sheetId="13" refreshError="1"/>
      <sheetData sheetId="14"/>
      <sheetData sheetId="1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W"/>
      <sheetName val="CostSummary"/>
      <sheetName val="S Feature66_67"/>
      <sheetName val="Sheet2"/>
      <sheetName val="Summary66_67"/>
      <sheetName val="Fitting"/>
      <sheetName val="T&amp;P"/>
      <sheetName val="Pipe cost"/>
      <sheetName val="pipeline"/>
      <sheetName val="Trainings"/>
      <sheetName val="Panera"/>
      <sheetName val="SLTS Budget Summary"/>
      <sheetName val="Int Repair"/>
      <sheetName val="SprInt1"/>
      <sheetName val="SprInt2"/>
      <sheetName val="StrInt1"/>
      <sheetName val="StrInt2"/>
      <sheetName val="StrInt3"/>
      <sheetName val="Eletro-mech"/>
      <sheetName val="CCDCIC"/>
      <sheetName val="SedTank"/>
      <sheetName val="ConCh"/>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PSP III"/>
      <sheetName val="VIP1"/>
      <sheetName val="VIP2"/>
      <sheetName val="VIP3"/>
      <sheetName val="DP Lat"/>
      <sheetName val="MRT"/>
      <sheetName val="Sheets"/>
      <sheetName val="MRT (1)"/>
      <sheetName val="Mason CC"/>
      <sheetName val="BPC)"/>
      <sheetName val="School"/>
      <sheetName val="Toilet"/>
      <sheetName val="HDP Rate"/>
      <sheetName val="RtAn"/>
      <sheetName val="MatCol"/>
      <sheetName val="DRates"/>
      <sheetName val="Sch8esti"/>
      <sheetName val="Agreement 1"/>
      <sheetName val="Agreement8"/>
      <sheetName val="Agreement4_5"/>
      <sheetName val="Bill4,5"/>
      <sheetName val="WC report4,5"/>
      <sheetName val="WC report11"/>
      <sheetName val="Billsch11"/>
      <sheetName val="Agreement 11"/>
      <sheetName val="Agreement 9"/>
      <sheetName val="Agreementsch7 "/>
      <sheetName val="WC report1"/>
      <sheetName val="Bill1"/>
      <sheetName val="WC report9"/>
      <sheetName val="Bill9"/>
      <sheetName val="Bill7"/>
      <sheetName val="WC report sch7"/>
      <sheetName val="WC report sch8"/>
      <sheetName val="Bill sch8"/>
      <sheetName val="WC report"/>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sheetData sheetId="52">
        <row r="6">
          <cell r="D6">
            <v>3.2156454918032789</v>
          </cell>
        </row>
        <row r="31">
          <cell r="K31">
            <v>74.215645491803272</v>
          </cell>
        </row>
        <row r="36">
          <cell r="K36">
            <v>71.215645491803272</v>
          </cell>
        </row>
        <row r="40">
          <cell r="K40">
            <v>93.215645491803272</v>
          </cell>
        </row>
        <row r="43">
          <cell r="K43">
            <v>101.21564549180327</v>
          </cell>
        </row>
        <row r="47">
          <cell r="K47">
            <v>348.15346823770489</v>
          </cell>
        </row>
        <row r="55">
          <cell r="K55">
            <v>83.215645491803272</v>
          </cell>
        </row>
        <row r="65">
          <cell r="K65">
            <v>298.71020128657398</v>
          </cell>
        </row>
        <row r="69">
          <cell r="K69">
            <v>288.55203483606562</v>
          </cell>
        </row>
        <row r="75">
          <cell r="K75">
            <v>188.85877459016393</v>
          </cell>
        </row>
        <row r="81">
          <cell r="K81">
            <v>403.85877459016393</v>
          </cell>
        </row>
        <row r="90">
          <cell r="K90">
            <v>94.180339139344255</v>
          </cell>
        </row>
        <row r="111">
          <cell r="K111">
            <v>107.89408094262295</v>
          </cell>
        </row>
        <row r="129">
          <cell r="K129">
            <v>1862.5</v>
          </cell>
        </row>
        <row r="134">
          <cell r="K134">
            <v>1137.4375</v>
          </cell>
        </row>
        <row r="139">
          <cell r="K139">
            <v>3277.2375000000002</v>
          </cell>
        </row>
        <row r="145">
          <cell r="K145">
            <v>2902.5</v>
          </cell>
        </row>
        <row r="151">
          <cell r="K151">
            <v>4462.5</v>
          </cell>
        </row>
        <row r="157">
          <cell r="K157">
            <v>6152.5</v>
          </cell>
        </row>
      </sheetData>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W"/>
      <sheetName val="CostSummary"/>
      <sheetName val="S Feature66_67"/>
      <sheetName val="Sheet2"/>
      <sheetName val="Summary66_67"/>
      <sheetName val="Fitting"/>
      <sheetName val="T&amp;P"/>
      <sheetName val="Pipe cost"/>
      <sheetName val="pipeline"/>
      <sheetName val="Trainings"/>
      <sheetName val="Panera"/>
      <sheetName val="SLTS Budget Summary"/>
      <sheetName val="Int Repair"/>
      <sheetName val="SprInt1"/>
      <sheetName val="SprInt2"/>
      <sheetName val="StrInt1"/>
      <sheetName val="StrInt2"/>
      <sheetName val="StrInt3"/>
      <sheetName val="Eletro-mech"/>
      <sheetName val="CCDCIC"/>
      <sheetName val="SedTank"/>
      <sheetName val="ConCh"/>
      <sheetName val="FER-SED"/>
      <sheetName val="FRT"/>
      <sheetName val="RCT"/>
      <sheetName val="BarSchedule"/>
      <sheetName val="Fence"/>
      <sheetName val="RCC VC"/>
      <sheetName val="Rcc DC,IC,BPC"/>
      <sheetName val="PBPC"/>
      <sheetName val="VCs"/>
      <sheetName val="Cabl-Des"/>
      <sheetName val="CabCros"/>
      <sheetName val="UnderCros"/>
      <sheetName val="Piprot"/>
      <sheetName val="Miscel"/>
      <sheetName val="PSP1"/>
      <sheetName val="PSP2"/>
      <sheetName val="PSP III"/>
      <sheetName val="VIP1"/>
      <sheetName val="VIP2"/>
      <sheetName val="VIP3"/>
      <sheetName val="DP Lat"/>
      <sheetName val="MRT"/>
      <sheetName val="Sheets"/>
      <sheetName val="MRT (1)"/>
      <sheetName val="Mason CC"/>
      <sheetName val="BPC)"/>
      <sheetName val="School"/>
      <sheetName val="Toilet"/>
      <sheetName val="HDP Rate"/>
      <sheetName val="RtAn"/>
      <sheetName val="MatCol"/>
      <sheetName val="DRates"/>
      <sheetName val="Sch8esti"/>
      <sheetName val="Agreement 1"/>
      <sheetName val="Agreement8"/>
      <sheetName val="Agreement4_5"/>
      <sheetName val="Bill4,5"/>
      <sheetName val="WC report4,5"/>
      <sheetName val="WC report11"/>
      <sheetName val="Billsch11"/>
      <sheetName val="Agreement 11"/>
      <sheetName val="Agreement 9"/>
      <sheetName val="Agreementsch7 "/>
      <sheetName val="WC report1"/>
      <sheetName val="Bill1"/>
      <sheetName val="WC report9"/>
      <sheetName val="Bill9"/>
      <sheetName val="Bill7"/>
      <sheetName val="WC report sch7"/>
      <sheetName val="WC report sch8"/>
      <sheetName val="Bill sch8"/>
      <sheetName val="WC report"/>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sheetData sheetId="52">
        <row r="6">
          <cell r="D6">
            <v>3.2156454918032789</v>
          </cell>
        </row>
        <row r="20">
          <cell r="K20">
            <v>990.78227459016398</v>
          </cell>
        </row>
        <row r="51">
          <cell r="K51">
            <v>61.493468237704917</v>
          </cell>
        </row>
        <row r="55">
          <cell r="K55">
            <v>83.215645491803272</v>
          </cell>
        </row>
        <row r="65">
          <cell r="K65">
            <v>298.71020128657398</v>
          </cell>
        </row>
        <row r="72">
          <cell r="K72">
            <v>66.215645491803272</v>
          </cell>
        </row>
        <row r="78">
          <cell r="K78">
            <v>256.85877459016393</v>
          </cell>
        </row>
        <row r="93">
          <cell r="K93">
            <v>92.180339139344255</v>
          </cell>
        </row>
        <row r="102">
          <cell r="K102">
            <v>1838.5877459016394</v>
          </cell>
        </row>
        <row r="118">
          <cell r="K118">
            <v>66269.455122950822</v>
          </cell>
        </row>
        <row r="124">
          <cell r="K124">
            <v>3746.8</v>
          </cell>
        </row>
        <row r="145">
          <cell r="K145">
            <v>2902.5</v>
          </cell>
        </row>
        <row r="151">
          <cell r="K151">
            <v>4462.5</v>
          </cell>
        </row>
        <row r="157">
          <cell r="K157">
            <v>6152.5</v>
          </cell>
        </row>
      </sheetData>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opid.gandaki.gov.n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37"/>
  <sheetViews>
    <sheetView view="pageBreakPreview" zoomScale="80" workbookViewId="0">
      <selection activeCell="V13" sqref="V13"/>
    </sheetView>
  </sheetViews>
  <sheetFormatPr defaultColWidth="9.140625" defaultRowHeight="14.25"/>
  <cols>
    <col min="1" max="1" width="6.7109375" style="186" customWidth="1"/>
    <col min="2" max="2" width="7.85546875" style="186" customWidth="1"/>
    <col min="3" max="3" width="46.7109375" style="186" customWidth="1"/>
    <col min="4" max="4" width="14.7109375" style="186" customWidth="1"/>
    <col min="5" max="17" width="14.5703125" style="186" hidden="1" customWidth="1"/>
    <col min="18" max="18" width="17.7109375" style="186" customWidth="1"/>
    <col min="19" max="19" width="11.140625" style="186" customWidth="1"/>
    <col min="20" max="20" width="13.7109375" style="186" hidden="1" customWidth="1"/>
    <col min="21" max="16384" width="9.140625" style="186"/>
  </cols>
  <sheetData>
    <row r="1" spans="1:21" ht="22.5" customHeight="1">
      <c r="A1" s="268" t="s">
        <v>386</v>
      </c>
      <c r="B1" s="268"/>
      <c r="C1" s="268"/>
      <c r="D1" s="268"/>
      <c r="E1" s="268"/>
      <c r="F1" s="268"/>
      <c r="G1" s="268"/>
      <c r="H1" s="268"/>
      <c r="I1" s="268"/>
      <c r="J1" s="268"/>
      <c r="K1" s="268"/>
      <c r="L1" s="268"/>
      <c r="M1" s="268"/>
      <c r="N1" s="268"/>
      <c r="O1" s="268"/>
      <c r="P1" s="268"/>
      <c r="Q1" s="268"/>
      <c r="R1" s="268"/>
      <c r="S1" s="268"/>
      <c r="T1" s="195"/>
      <c r="U1" s="195"/>
    </row>
    <row r="2" spans="1:21" ht="15.75" customHeight="1">
      <c r="A2" s="269" t="s">
        <v>0</v>
      </c>
      <c r="B2" s="269"/>
      <c r="C2" s="269"/>
      <c r="D2" s="269"/>
      <c r="E2" s="269"/>
      <c r="F2" s="269"/>
      <c r="G2" s="269"/>
      <c r="H2" s="269"/>
      <c r="I2" s="269"/>
      <c r="J2" s="269"/>
      <c r="K2" s="269"/>
      <c r="L2" s="269"/>
      <c r="M2" s="269"/>
      <c r="N2" s="269"/>
      <c r="O2" s="269"/>
      <c r="P2" s="269"/>
      <c r="Q2" s="269"/>
      <c r="R2" s="269"/>
      <c r="S2" s="269"/>
      <c r="T2" s="196"/>
      <c r="U2" s="196"/>
    </row>
    <row r="3" spans="1:21" ht="24" customHeight="1">
      <c r="A3" s="270" t="s">
        <v>387</v>
      </c>
      <c r="B3" s="270"/>
      <c r="C3" s="270"/>
      <c r="D3" s="270"/>
      <c r="E3" s="270"/>
      <c r="F3" s="270"/>
      <c r="G3" s="270"/>
      <c r="H3" s="270"/>
      <c r="I3" s="270"/>
      <c r="J3" s="270"/>
      <c r="K3" s="270"/>
      <c r="L3" s="270"/>
      <c r="M3" s="270"/>
      <c r="N3" s="270"/>
      <c r="O3" s="270"/>
      <c r="P3" s="270"/>
      <c r="Q3" s="270"/>
      <c r="R3" s="270"/>
      <c r="S3" s="270"/>
      <c r="T3" s="197"/>
      <c r="U3" s="197"/>
    </row>
    <row r="4" spans="1:21" ht="34.5" customHeight="1">
      <c r="A4" s="271" t="s">
        <v>1</v>
      </c>
      <c r="B4" s="271"/>
      <c r="C4" s="271"/>
      <c r="D4" s="271"/>
      <c r="E4" s="271"/>
      <c r="F4" s="271"/>
      <c r="G4" s="271"/>
      <c r="H4" s="271"/>
      <c r="I4" s="271"/>
      <c r="J4" s="271"/>
      <c r="K4" s="271"/>
      <c r="L4" s="271"/>
      <c r="M4" s="271"/>
      <c r="N4" s="271"/>
      <c r="O4" s="271"/>
      <c r="P4" s="271"/>
      <c r="Q4" s="271"/>
      <c r="R4" s="271"/>
      <c r="S4" s="271"/>
      <c r="T4" s="198"/>
      <c r="U4" s="198"/>
    </row>
    <row r="5" spans="1:21" ht="33.950000000000003" customHeight="1">
      <c r="A5" s="272" t="s">
        <v>2</v>
      </c>
      <c r="B5" s="272"/>
      <c r="C5" s="272"/>
      <c r="D5" s="272"/>
      <c r="E5" s="272"/>
      <c r="F5" s="272"/>
      <c r="G5" s="272"/>
      <c r="H5" s="272"/>
      <c r="I5" s="272"/>
      <c r="J5" s="272"/>
      <c r="K5" s="272"/>
      <c r="L5" s="272"/>
      <c r="M5" s="272"/>
      <c r="N5" s="272"/>
      <c r="O5" s="272"/>
      <c r="P5" s="272"/>
      <c r="Q5" s="272"/>
      <c r="R5" s="272"/>
      <c r="S5" s="272"/>
      <c r="T5" s="199"/>
      <c r="U5" s="199"/>
    </row>
    <row r="7" spans="1:21" s="185" customFormat="1" ht="40.5" customHeight="1">
      <c r="A7" s="274" t="s">
        <v>3</v>
      </c>
      <c r="B7" s="274"/>
      <c r="C7" s="274"/>
      <c r="D7" s="274"/>
      <c r="E7" s="187"/>
      <c r="F7" s="187"/>
      <c r="G7" s="187"/>
      <c r="H7" s="187"/>
      <c r="I7" s="187"/>
      <c r="J7" s="187"/>
      <c r="K7" s="187"/>
      <c r="L7" s="187"/>
      <c r="M7" s="187"/>
      <c r="N7" s="187"/>
      <c r="O7" s="187"/>
      <c r="P7" s="187"/>
      <c r="Q7" s="187"/>
      <c r="S7" s="200" t="s">
        <v>4</v>
      </c>
      <c r="T7" s="201" t="s">
        <v>4</v>
      </c>
    </row>
    <row r="8" spans="1:21" ht="46.5">
      <c r="A8" s="188" t="s">
        <v>5</v>
      </c>
      <c r="B8" s="188"/>
      <c r="C8" s="188" t="s">
        <v>6</v>
      </c>
      <c r="D8" s="188" t="s">
        <v>7</v>
      </c>
      <c r="E8" s="188" t="s">
        <v>8</v>
      </c>
      <c r="F8" s="188" t="s">
        <v>9</v>
      </c>
      <c r="G8" s="188" t="s">
        <v>10</v>
      </c>
      <c r="H8" s="188" t="s">
        <v>11</v>
      </c>
      <c r="I8" s="188" t="s">
        <v>2</v>
      </c>
      <c r="J8" s="188" t="s">
        <v>12</v>
      </c>
      <c r="K8" s="188" t="s">
        <v>13</v>
      </c>
      <c r="L8" s="188" t="s">
        <v>14</v>
      </c>
      <c r="M8" s="188" t="s">
        <v>15</v>
      </c>
      <c r="N8" s="188" t="s">
        <v>16</v>
      </c>
      <c r="O8" s="188" t="s">
        <v>17</v>
      </c>
      <c r="P8" s="188" t="s">
        <v>18</v>
      </c>
      <c r="Q8" s="188" t="s">
        <v>19</v>
      </c>
      <c r="R8" s="188" t="s">
        <v>20</v>
      </c>
      <c r="S8" s="232" t="s">
        <v>21</v>
      </c>
      <c r="T8" s="202" t="s">
        <v>22</v>
      </c>
    </row>
    <row r="9" spans="1:21" ht="23.25">
      <c r="A9" s="275" t="s">
        <v>23</v>
      </c>
      <c r="B9" s="225"/>
      <c r="C9" s="189" t="s">
        <v>24</v>
      </c>
      <c r="D9" s="188"/>
      <c r="E9" s="188"/>
      <c r="F9" s="188"/>
      <c r="G9" s="188"/>
      <c r="H9" s="188"/>
      <c r="I9" s="188"/>
      <c r="J9" s="188"/>
      <c r="K9" s="188"/>
      <c r="L9" s="188"/>
      <c r="M9" s="188"/>
      <c r="N9" s="188"/>
      <c r="O9" s="188"/>
      <c r="P9" s="188"/>
      <c r="Q9" s="188"/>
      <c r="R9" s="188"/>
      <c r="S9" s="232"/>
      <c r="T9" s="202"/>
    </row>
    <row r="10" spans="1:21" ht="23.25">
      <c r="A10" s="276"/>
      <c r="B10" s="226">
        <v>1</v>
      </c>
      <c r="C10" s="190" t="s">
        <v>25</v>
      </c>
      <c r="D10" s="191">
        <v>79000</v>
      </c>
      <c r="E10" s="191"/>
      <c r="F10" s="192"/>
      <c r="G10" s="192"/>
      <c r="H10" s="192"/>
      <c r="I10" s="192"/>
      <c r="J10" s="192"/>
      <c r="K10" s="192"/>
      <c r="L10" s="192"/>
      <c r="M10" s="192"/>
      <c r="N10" s="192"/>
      <c r="O10" s="191"/>
      <c r="P10" s="191"/>
      <c r="Q10" s="191"/>
      <c r="R10" s="203">
        <f>'[51]प्रदेश तर्फ '!E52*100</f>
        <v>10612.192000000001</v>
      </c>
      <c r="S10" s="232">
        <f>R10/D10</f>
        <v>0.13433154430379748</v>
      </c>
      <c r="T10" s="204"/>
    </row>
    <row r="11" spans="1:21" ht="23.25">
      <c r="A11" s="276"/>
      <c r="B11" s="226">
        <v>2</v>
      </c>
      <c r="C11" s="190" t="s">
        <v>26</v>
      </c>
      <c r="D11" s="191">
        <v>3000</v>
      </c>
      <c r="E11" s="191"/>
      <c r="F11" s="192"/>
      <c r="G11" s="191"/>
      <c r="H11" s="191"/>
      <c r="I11" s="191"/>
      <c r="J11" s="192"/>
      <c r="K11" s="191"/>
      <c r="L11" s="192"/>
      <c r="M11" s="191"/>
      <c r="N11" s="191"/>
      <c r="O11" s="192"/>
      <c r="P11" s="191"/>
      <c r="Q11" s="191"/>
      <c r="R11" s="203">
        <f>'नीति फारम २'!M49</f>
        <v>0</v>
      </c>
      <c r="S11" s="232">
        <v>0</v>
      </c>
      <c r="T11" s="204"/>
    </row>
    <row r="12" spans="1:21" ht="23.25">
      <c r="A12" s="276"/>
      <c r="B12" s="226">
        <v>3</v>
      </c>
      <c r="C12" s="190" t="s">
        <v>27</v>
      </c>
      <c r="D12" s="191">
        <v>50000</v>
      </c>
      <c r="E12" s="191"/>
      <c r="F12" s="192"/>
      <c r="G12" s="191"/>
      <c r="H12" s="191"/>
      <c r="I12" s="192"/>
      <c r="J12" s="191"/>
      <c r="K12" s="191"/>
      <c r="L12" s="192"/>
      <c r="M12" s="191"/>
      <c r="N12" s="191"/>
      <c r="O12" s="191"/>
      <c r="P12" s="191"/>
      <c r="Q12" s="191"/>
      <c r="R12" s="203">
        <f>'नीति फारम २'!M150*100</f>
        <v>606</v>
      </c>
      <c r="S12" s="232">
        <f t="shared" ref="S12:S37" si="0">R12/D12</f>
        <v>1.2120000000000001E-2</v>
      </c>
      <c r="T12" s="204"/>
    </row>
    <row r="13" spans="1:21" ht="23.25">
      <c r="A13" s="276"/>
      <c r="B13" s="226">
        <v>24</v>
      </c>
      <c r="C13" s="190" t="s">
        <v>28</v>
      </c>
      <c r="D13" s="191">
        <v>85920</v>
      </c>
      <c r="E13" s="191"/>
      <c r="F13" s="191"/>
      <c r="G13" s="191"/>
      <c r="H13" s="191"/>
      <c r="I13" s="191"/>
      <c r="J13" s="191"/>
      <c r="K13" s="191"/>
      <c r="L13" s="191"/>
      <c r="M13" s="191"/>
      <c r="N13" s="191"/>
      <c r="O13" s="191"/>
      <c r="P13" s="191"/>
      <c r="Q13" s="191"/>
      <c r="R13" s="203">
        <f>'नीति फारम २'!M152*100</f>
        <v>17627.490000000002</v>
      </c>
      <c r="S13" s="232">
        <f t="shared" si="0"/>
        <v>0.2051616620111732</v>
      </c>
      <c r="T13" s="204"/>
    </row>
    <row r="14" spans="1:21" ht="23.25">
      <c r="A14" s="276"/>
      <c r="B14" s="226">
        <v>29</v>
      </c>
      <c r="C14" s="190" t="s">
        <v>29</v>
      </c>
      <c r="D14" s="191">
        <v>10000</v>
      </c>
      <c r="E14" s="191"/>
      <c r="F14" s="191"/>
      <c r="G14" s="191"/>
      <c r="H14" s="191"/>
      <c r="I14" s="191"/>
      <c r="J14" s="191"/>
      <c r="K14" s="191"/>
      <c r="L14" s="191"/>
      <c r="M14" s="191"/>
      <c r="N14" s="191"/>
      <c r="O14" s="191"/>
      <c r="P14" s="191"/>
      <c r="Q14" s="191"/>
      <c r="R14" s="203">
        <v>4718.31041</v>
      </c>
      <c r="S14" s="232">
        <f t="shared" si="0"/>
        <v>0.47183104100000001</v>
      </c>
      <c r="T14" s="204"/>
    </row>
    <row r="15" spans="1:21" ht="23.25">
      <c r="A15" s="276"/>
      <c r="B15" s="226">
        <v>6</v>
      </c>
      <c r="C15" s="190" t="s">
        <v>30</v>
      </c>
      <c r="D15" s="191">
        <v>604900</v>
      </c>
      <c r="E15" s="191"/>
      <c r="F15" s="191"/>
      <c r="G15" s="192"/>
      <c r="H15" s="191"/>
      <c r="I15" s="191"/>
      <c r="J15" s="191"/>
      <c r="K15" s="191"/>
      <c r="L15" s="192"/>
      <c r="M15" s="191"/>
      <c r="N15" s="191"/>
      <c r="O15" s="192"/>
      <c r="P15" s="191"/>
      <c r="Q15" s="191"/>
      <c r="R15" s="203">
        <v>95658.157680000004</v>
      </c>
      <c r="S15" s="232">
        <f t="shared" si="0"/>
        <v>0.15813879596627542</v>
      </c>
      <c r="T15" s="204"/>
    </row>
    <row r="16" spans="1:21" ht="23.25">
      <c r="A16" s="276"/>
      <c r="B16" s="226">
        <v>7</v>
      </c>
      <c r="C16" s="190" t="s">
        <v>31</v>
      </c>
      <c r="D16" s="191">
        <v>23500</v>
      </c>
      <c r="E16" s="191"/>
      <c r="F16" s="191"/>
      <c r="G16" s="192"/>
      <c r="H16" s="191"/>
      <c r="I16" s="191"/>
      <c r="J16" s="191"/>
      <c r="K16" s="191"/>
      <c r="L16" s="192"/>
      <c r="M16" s="191"/>
      <c r="N16" s="191"/>
      <c r="O16" s="192"/>
      <c r="P16" s="191"/>
      <c r="Q16" s="191"/>
      <c r="R16" s="203">
        <v>1311.8356900000001</v>
      </c>
      <c r="S16" s="232">
        <f t="shared" si="0"/>
        <v>5.5822795319148938E-2</v>
      </c>
      <c r="T16" s="204"/>
    </row>
    <row r="17" spans="1:22" ht="23.25">
      <c r="A17" s="276"/>
      <c r="B17" s="226">
        <v>11</v>
      </c>
      <c r="C17" s="190" t="s">
        <v>32</v>
      </c>
      <c r="D17" s="203">
        <v>40500</v>
      </c>
      <c r="E17" s="191"/>
      <c r="F17" s="192"/>
      <c r="G17" s="192"/>
      <c r="H17" s="192"/>
      <c r="I17" s="192"/>
      <c r="J17" s="192"/>
      <c r="K17" s="192"/>
      <c r="L17" s="192"/>
      <c r="M17" s="192"/>
      <c r="N17" s="192"/>
      <c r="O17" s="192"/>
      <c r="P17" s="191"/>
      <c r="Q17" s="191"/>
      <c r="R17" s="203">
        <f>'नीति फारम २'!M166*100</f>
        <v>0</v>
      </c>
      <c r="S17" s="232">
        <f t="shared" si="0"/>
        <v>0</v>
      </c>
      <c r="T17" s="204"/>
    </row>
    <row r="18" spans="1:22" ht="23.25">
      <c r="A18" s="276"/>
      <c r="B18" s="226"/>
      <c r="C18" s="193" t="s">
        <v>33</v>
      </c>
      <c r="D18" s="194">
        <f>SUM(D10:D17)</f>
        <v>896820</v>
      </c>
      <c r="E18" s="194">
        <f t="shared" ref="E18:Q18" si="1">SUM(E10:E17)</f>
        <v>0</v>
      </c>
      <c r="F18" s="194">
        <f t="shared" si="1"/>
        <v>0</v>
      </c>
      <c r="G18" s="194">
        <f t="shared" si="1"/>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c r="R18" s="235">
        <f>SUM(R10:R17)</f>
        <v>130533.98578000002</v>
      </c>
      <c r="S18" s="233">
        <f t="shared" si="0"/>
        <v>0.14555204587319642</v>
      </c>
      <c r="T18" s="206"/>
    </row>
    <row r="19" spans="1:22" ht="23.25">
      <c r="A19" s="276"/>
      <c r="B19" s="226"/>
      <c r="C19" s="189" t="s">
        <v>34</v>
      </c>
      <c r="D19" s="191"/>
      <c r="E19" s="191"/>
      <c r="F19" s="192"/>
      <c r="G19" s="192"/>
      <c r="H19" s="192"/>
      <c r="I19" s="192"/>
      <c r="J19" s="192"/>
      <c r="K19" s="192"/>
      <c r="L19" s="192"/>
      <c r="M19" s="192"/>
      <c r="N19" s="192"/>
      <c r="O19" s="192"/>
      <c r="P19" s="191"/>
      <c r="Q19" s="191"/>
      <c r="R19" s="203"/>
      <c r="S19" s="233"/>
      <c r="T19" s="204"/>
    </row>
    <row r="20" spans="1:22" ht="23.25">
      <c r="A20" s="276"/>
      <c r="B20" s="226"/>
      <c r="C20" s="190" t="s">
        <v>35</v>
      </c>
      <c r="D20" s="191">
        <v>31000</v>
      </c>
      <c r="E20" s="191"/>
      <c r="F20" s="192"/>
      <c r="G20" s="192"/>
      <c r="H20" s="192"/>
      <c r="I20" s="192"/>
      <c r="J20" s="192"/>
      <c r="K20" s="192"/>
      <c r="L20" s="192"/>
      <c r="M20" s="192"/>
      <c r="N20" s="192"/>
      <c r="O20" s="192"/>
      <c r="P20" s="191"/>
      <c r="Q20" s="191"/>
      <c r="R20" s="203">
        <v>8349.3243600000005</v>
      </c>
      <c r="S20" s="232">
        <f t="shared" si="0"/>
        <v>0.26933304387096774</v>
      </c>
      <c r="T20" s="204"/>
    </row>
    <row r="21" spans="1:22" ht="23.25">
      <c r="A21" s="276"/>
      <c r="B21" s="226"/>
      <c r="C21" s="190" t="s">
        <v>36</v>
      </c>
      <c r="D21" s="191">
        <v>42000</v>
      </c>
      <c r="E21" s="191"/>
      <c r="F21" s="192"/>
      <c r="G21" s="192"/>
      <c r="H21" s="192"/>
      <c r="I21" s="192"/>
      <c r="J21" s="192"/>
      <c r="K21" s="192"/>
      <c r="L21" s="192"/>
      <c r="M21" s="192"/>
      <c r="N21" s="192"/>
      <c r="O21" s="192"/>
      <c r="P21" s="191"/>
      <c r="Q21" s="191"/>
      <c r="R21" s="203">
        <v>0</v>
      </c>
      <c r="S21" s="232">
        <f t="shared" si="0"/>
        <v>0</v>
      </c>
      <c r="T21" s="204"/>
    </row>
    <row r="22" spans="1:22" ht="23.25">
      <c r="A22" s="276"/>
      <c r="B22" s="226"/>
      <c r="C22" s="190" t="s">
        <v>37</v>
      </c>
      <c r="D22" s="191">
        <v>500</v>
      </c>
      <c r="E22" s="191"/>
      <c r="F22" s="192"/>
      <c r="G22" s="192"/>
      <c r="H22" s="192"/>
      <c r="I22" s="192"/>
      <c r="J22" s="192"/>
      <c r="K22" s="192"/>
      <c r="L22" s="192"/>
      <c r="M22" s="192"/>
      <c r="N22" s="192"/>
      <c r="O22" s="192"/>
      <c r="P22" s="191"/>
      <c r="Q22" s="191"/>
      <c r="R22" s="203">
        <v>0</v>
      </c>
      <c r="S22" s="232">
        <f t="shared" si="0"/>
        <v>0</v>
      </c>
      <c r="T22" s="204"/>
    </row>
    <row r="23" spans="1:22" ht="23.25">
      <c r="A23" s="277"/>
      <c r="B23" s="227"/>
      <c r="C23" s="193" t="s">
        <v>33</v>
      </c>
      <c r="D23" s="194">
        <f>SUM(D20:D22)</f>
        <v>73500</v>
      </c>
      <c r="E23" s="194">
        <f t="shared" ref="E23:R23" si="2">SUM(E20:E22)</f>
        <v>0</v>
      </c>
      <c r="F23" s="194">
        <f t="shared" si="2"/>
        <v>0</v>
      </c>
      <c r="G23" s="194">
        <f t="shared" si="2"/>
        <v>0</v>
      </c>
      <c r="H23" s="194">
        <f t="shared" si="2"/>
        <v>0</v>
      </c>
      <c r="I23" s="194">
        <f t="shared" si="2"/>
        <v>0</v>
      </c>
      <c r="J23" s="194">
        <f t="shared" si="2"/>
        <v>0</v>
      </c>
      <c r="K23" s="194">
        <f t="shared" si="2"/>
        <v>0</v>
      </c>
      <c r="L23" s="194">
        <f t="shared" si="2"/>
        <v>0</v>
      </c>
      <c r="M23" s="194">
        <f t="shared" si="2"/>
        <v>0</v>
      </c>
      <c r="N23" s="194">
        <f t="shared" si="2"/>
        <v>0</v>
      </c>
      <c r="O23" s="194">
        <f t="shared" si="2"/>
        <v>0</v>
      </c>
      <c r="P23" s="194">
        <f t="shared" si="2"/>
        <v>0</v>
      </c>
      <c r="Q23" s="194">
        <f t="shared" si="2"/>
        <v>0</v>
      </c>
      <c r="R23" s="194">
        <f t="shared" si="2"/>
        <v>8349.3243600000005</v>
      </c>
      <c r="S23" s="233">
        <f t="shared" si="0"/>
        <v>0.11359624979591837</v>
      </c>
      <c r="T23" s="206"/>
      <c r="V23" s="207"/>
    </row>
    <row r="24" spans="1:22" ht="20.25" customHeight="1">
      <c r="A24" s="278" t="s">
        <v>38</v>
      </c>
      <c r="B24" s="228">
        <v>8</v>
      </c>
      <c r="C24" s="190" t="s">
        <v>39</v>
      </c>
      <c r="D24" s="191">
        <v>23500</v>
      </c>
      <c r="E24" s="191"/>
      <c r="F24" s="192"/>
      <c r="G24" s="192"/>
      <c r="H24" s="192"/>
      <c r="I24" s="192"/>
      <c r="J24" s="192"/>
      <c r="K24" s="192"/>
      <c r="L24" s="192"/>
      <c r="M24" s="192"/>
      <c r="N24" s="192"/>
      <c r="O24" s="192"/>
      <c r="P24" s="191"/>
      <c r="Q24" s="191"/>
      <c r="R24" s="203">
        <v>12809.56</v>
      </c>
      <c r="S24" s="232">
        <f t="shared" si="0"/>
        <v>0.54508765957446803</v>
      </c>
      <c r="T24" s="204"/>
    </row>
    <row r="25" spans="1:22" ht="20.25" customHeight="1">
      <c r="A25" s="278"/>
      <c r="B25" s="228">
        <v>23</v>
      </c>
      <c r="C25" s="190" t="s">
        <v>40</v>
      </c>
      <c r="D25" s="191">
        <f>'नीति फारम २'!F164*100</f>
        <v>1000</v>
      </c>
      <c r="E25" s="191"/>
      <c r="F25" s="192"/>
      <c r="G25" s="192"/>
      <c r="H25" s="192"/>
      <c r="I25" s="192"/>
      <c r="J25" s="192"/>
      <c r="K25" s="192"/>
      <c r="L25" s="192"/>
      <c r="M25" s="192"/>
      <c r="N25" s="192"/>
      <c r="O25" s="192"/>
      <c r="P25" s="191"/>
      <c r="Q25" s="191"/>
      <c r="R25" s="203">
        <f>'[51]प्रदेश तर्फ '!E171</f>
        <v>0</v>
      </c>
      <c r="S25" s="232">
        <f t="shared" si="0"/>
        <v>0</v>
      </c>
      <c r="T25" s="204"/>
    </row>
    <row r="26" spans="1:22" ht="23.25">
      <c r="A26" s="278"/>
      <c r="B26" s="228"/>
      <c r="C26" s="190" t="s">
        <v>41</v>
      </c>
      <c r="D26" s="191">
        <v>5000</v>
      </c>
      <c r="E26" s="192"/>
      <c r="F26" s="191"/>
      <c r="G26" s="191"/>
      <c r="H26" s="191"/>
      <c r="I26" s="191"/>
      <c r="J26" s="191"/>
      <c r="K26" s="192"/>
      <c r="L26" s="192"/>
      <c r="M26" s="192"/>
      <c r="N26" s="191"/>
      <c r="O26" s="191"/>
      <c r="P26" s="191"/>
      <c r="Q26" s="191"/>
      <c r="R26" s="203">
        <f>'[51]संघ सशर्त तर्फ '!E36</f>
        <v>0</v>
      </c>
      <c r="S26" s="232">
        <f t="shared" si="0"/>
        <v>0</v>
      </c>
      <c r="T26" s="204"/>
    </row>
    <row r="27" spans="1:22" ht="23.25">
      <c r="A27" s="278"/>
      <c r="B27" s="228">
        <v>9</v>
      </c>
      <c r="C27" s="190" t="s">
        <v>385</v>
      </c>
      <c r="D27" s="191">
        <v>9000</v>
      </c>
      <c r="E27" s="191"/>
      <c r="F27" s="192"/>
      <c r="G27" s="192"/>
      <c r="H27" s="192"/>
      <c r="I27" s="191"/>
      <c r="J27" s="191"/>
      <c r="K27" s="192"/>
      <c r="L27" s="192"/>
      <c r="M27" s="191"/>
      <c r="N27" s="192"/>
      <c r="O27" s="192"/>
      <c r="P27" s="191"/>
      <c r="Q27" s="191"/>
      <c r="R27" s="203">
        <f>'[51]प्रदेश तर्फ '!E48</f>
        <v>0</v>
      </c>
      <c r="S27" s="232">
        <f t="shared" si="0"/>
        <v>0</v>
      </c>
      <c r="T27" s="204"/>
    </row>
    <row r="28" spans="1:22" ht="23.25">
      <c r="A28" s="278"/>
      <c r="B28" s="228"/>
      <c r="C28" s="190" t="s">
        <v>42</v>
      </c>
      <c r="D28" s="191">
        <v>0</v>
      </c>
      <c r="E28" s="191"/>
      <c r="F28" s="191"/>
      <c r="G28" s="191"/>
      <c r="H28" s="191"/>
      <c r="I28" s="191"/>
      <c r="J28" s="191"/>
      <c r="K28" s="192"/>
      <c r="L28" s="191"/>
      <c r="M28" s="191"/>
      <c r="N28" s="191"/>
      <c r="O28" s="191"/>
      <c r="P28" s="191"/>
      <c r="Q28" s="191"/>
      <c r="R28" s="203">
        <v>0</v>
      </c>
      <c r="S28" s="232">
        <v>0</v>
      </c>
      <c r="T28" s="204"/>
    </row>
    <row r="29" spans="1:22" ht="23.25">
      <c r="A29" s="278"/>
      <c r="B29" s="228"/>
      <c r="C29" s="193" t="s">
        <v>33</v>
      </c>
      <c r="D29" s="194">
        <f>SUM(D24:D28)</f>
        <v>38500</v>
      </c>
      <c r="E29" s="194"/>
      <c r="F29" s="194"/>
      <c r="G29" s="194"/>
      <c r="H29" s="194"/>
      <c r="I29" s="194"/>
      <c r="J29" s="194"/>
      <c r="K29" s="194"/>
      <c r="L29" s="194"/>
      <c r="M29" s="194"/>
      <c r="N29" s="194"/>
      <c r="O29" s="194"/>
      <c r="P29" s="194"/>
      <c r="Q29" s="194"/>
      <c r="R29" s="205">
        <f>SUM(R24:R28)</f>
        <v>12809.56</v>
      </c>
      <c r="S29" s="233">
        <f>R29/D29</f>
        <v>0.33271584415584415</v>
      </c>
      <c r="T29" s="206"/>
      <c r="V29" s="207"/>
    </row>
    <row r="30" spans="1:22" ht="23.25">
      <c r="A30" s="278" t="s">
        <v>43</v>
      </c>
      <c r="B30" s="228">
        <v>20</v>
      </c>
      <c r="C30" s="190" t="s">
        <v>44</v>
      </c>
      <c r="D30" s="191">
        <v>16000</v>
      </c>
      <c r="E30" s="191"/>
      <c r="F30" s="192"/>
      <c r="G30" s="192"/>
      <c r="H30" s="192"/>
      <c r="I30" s="192"/>
      <c r="J30" s="191"/>
      <c r="K30" s="192"/>
      <c r="L30" s="192"/>
      <c r="M30" s="191"/>
      <c r="N30" s="191"/>
      <c r="O30" s="191"/>
      <c r="P30" s="191"/>
      <c r="Q30" s="191"/>
      <c r="R30" s="203">
        <v>2385.6039999999998</v>
      </c>
      <c r="S30" s="232">
        <f t="shared" si="0"/>
        <v>0.14910024999999999</v>
      </c>
      <c r="T30" s="204"/>
    </row>
    <row r="31" spans="1:22" ht="23.25">
      <c r="A31" s="278"/>
      <c r="B31" s="228">
        <v>30</v>
      </c>
      <c r="C31" s="190" t="s">
        <v>45</v>
      </c>
      <c r="D31" s="191">
        <v>2000</v>
      </c>
      <c r="E31" s="192"/>
      <c r="F31" s="191"/>
      <c r="G31" s="191"/>
      <c r="H31" s="191"/>
      <c r="I31" s="191"/>
      <c r="J31" s="191"/>
      <c r="K31" s="191"/>
      <c r="L31" s="191"/>
      <c r="M31" s="191"/>
      <c r="N31" s="191"/>
      <c r="O31" s="191"/>
      <c r="P31" s="191"/>
      <c r="Q31" s="191"/>
      <c r="R31" s="203">
        <f>'नीति फारम २'!M27*100</f>
        <v>0</v>
      </c>
      <c r="S31" s="232">
        <f t="shared" si="0"/>
        <v>0</v>
      </c>
      <c r="T31" s="204"/>
    </row>
    <row r="32" spans="1:22" ht="23.25">
      <c r="A32" s="278"/>
      <c r="B32" s="228"/>
      <c r="C32" s="193" t="s">
        <v>33</v>
      </c>
      <c r="D32" s="194">
        <f>SUM(D30:D31)</f>
        <v>18000</v>
      </c>
      <c r="E32" s="194"/>
      <c r="F32" s="194"/>
      <c r="G32" s="194"/>
      <c r="H32" s="194"/>
      <c r="I32" s="194"/>
      <c r="J32" s="194"/>
      <c r="K32" s="194"/>
      <c r="L32" s="194"/>
      <c r="M32" s="194"/>
      <c r="N32" s="194"/>
      <c r="O32" s="194"/>
      <c r="P32" s="194"/>
      <c r="Q32" s="194"/>
      <c r="R32" s="205">
        <f>SUM(R30:R31)</f>
        <v>2385.6039999999998</v>
      </c>
      <c r="S32" s="233">
        <f t="shared" si="0"/>
        <v>0.13253355555555554</v>
      </c>
      <c r="T32" s="206"/>
    </row>
    <row r="33" spans="1:20" ht="23.25">
      <c r="A33" s="278"/>
      <c r="B33" s="228">
        <v>0</v>
      </c>
      <c r="C33" s="190" t="s">
        <v>46</v>
      </c>
      <c r="D33" s="191">
        <v>23000</v>
      </c>
      <c r="E33" s="191"/>
      <c r="F33" s="192"/>
      <c r="G33" s="192"/>
      <c r="H33" s="192"/>
      <c r="I33" s="192"/>
      <c r="J33" s="192"/>
      <c r="K33" s="192"/>
      <c r="L33" s="192"/>
      <c r="M33" s="192"/>
      <c r="N33" s="192"/>
      <c r="O33" s="192"/>
      <c r="P33" s="191"/>
      <c r="Q33" s="191"/>
      <c r="R33" s="203">
        <v>0</v>
      </c>
      <c r="S33" s="232">
        <v>0</v>
      </c>
      <c r="T33" s="204"/>
    </row>
    <row r="34" spans="1:20" ht="23.25">
      <c r="A34" s="278"/>
      <c r="B34" s="228">
        <v>10</v>
      </c>
      <c r="C34" s="190" t="s">
        <v>47</v>
      </c>
      <c r="D34" s="191">
        <v>6680</v>
      </c>
      <c r="E34" s="191"/>
      <c r="F34" s="192"/>
      <c r="G34" s="192"/>
      <c r="H34" s="192"/>
      <c r="I34" s="192"/>
      <c r="J34" s="192"/>
      <c r="K34" s="192"/>
      <c r="L34" s="192"/>
      <c r="M34" s="192"/>
      <c r="N34" s="192"/>
      <c r="O34" s="192"/>
      <c r="P34" s="191"/>
      <c r="Q34" s="191"/>
      <c r="R34" s="203">
        <v>1055.4799599999999</v>
      </c>
      <c r="S34" s="232">
        <f t="shared" si="0"/>
        <v>0.15800598203592814</v>
      </c>
      <c r="T34" s="204"/>
    </row>
    <row r="35" spans="1:20" ht="23.25">
      <c r="A35" s="278"/>
      <c r="B35" s="228"/>
      <c r="C35" s="193" t="s">
        <v>33</v>
      </c>
      <c r="D35" s="194">
        <f>SUM(D33:D34)</f>
        <v>29680</v>
      </c>
      <c r="E35" s="194"/>
      <c r="F35" s="194"/>
      <c r="G35" s="194"/>
      <c r="H35" s="194"/>
      <c r="I35" s="194"/>
      <c r="J35" s="194"/>
      <c r="K35" s="194"/>
      <c r="L35" s="194"/>
      <c r="M35" s="194"/>
      <c r="N35" s="194"/>
      <c r="O35" s="194"/>
      <c r="P35" s="194"/>
      <c r="Q35" s="194"/>
      <c r="R35" s="205">
        <f>SUM(R33:R34)</f>
        <v>1055.4799599999999</v>
      </c>
      <c r="S35" s="232">
        <f t="shared" si="0"/>
        <v>3.5561993261455524E-2</v>
      </c>
      <c r="T35" s="206"/>
    </row>
    <row r="36" spans="1:20" ht="23.25">
      <c r="A36" s="228"/>
      <c r="B36" s="228"/>
      <c r="C36" s="193" t="s">
        <v>384</v>
      </c>
      <c r="D36" s="234">
        <v>12500</v>
      </c>
      <c r="E36" s="194"/>
      <c r="F36" s="194"/>
      <c r="G36" s="194"/>
      <c r="H36" s="194"/>
      <c r="I36" s="194"/>
      <c r="J36" s="194"/>
      <c r="K36" s="194"/>
      <c r="L36" s="194"/>
      <c r="M36" s="194"/>
      <c r="N36" s="194"/>
      <c r="O36" s="194"/>
      <c r="P36" s="194"/>
      <c r="Q36" s="194"/>
      <c r="R36" s="205">
        <v>6020.8569399999997</v>
      </c>
      <c r="S36" s="232">
        <f t="shared" si="0"/>
        <v>0.48166855519999996</v>
      </c>
      <c r="T36" s="206"/>
    </row>
    <row r="37" spans="1:20" ht="24">
      <c r="A37" s="273" t="s">
        <v>48</v>
      </c>
      <c r="B37" s="273"/>
      <c r="C37" s="273"/>
      <c r="D37" s="234">
        <f>D35+D32+D29+D23+D18+D36</f>
        <v>1069000</v>
      </c>
      <c r="E37" s="194">
        <f t="shared" ref="E37:Q37" si="3">E35+E32+E29+E23+E18</f>
        <v>0</v>
      </c>
      <c r="F37" s="194">
        <f t="shared" si="3"/>
        <v>0</v>
      </c>
      <c r="G37" s="194">
        <f t="shared" si="3"/>
        <v>0</v>
      </c>
      <c r="H37" s="194">
        <f t="shared" si="3"/>
        <v>0</v>
      </c>
      <c r="I37" s="194">
        <f t="shared" si="3"/>
        <v>0</v>
      </c>
      <c r="J37" s="194">
        <f t="shared" si="3"/>
        <v>0</v>
      </c>
      <c r="K37" s="194">
        <f t="shared" si="3"/>
        <v>0</v>
      </c>
      <c r="L37" s="194">
        <f t="shared" si="3"/>
        <v>0</v>
      </c>
      <c r="M37" s="194">
        <f t="shared" si="3"/>
        <v>0</v>
      </c>
      <c r="N37" s="194">
        <f t="shared" si="3"/>
        <v>0</v>
      </c>
      <c r="O37" s="194">
        <f t="shared" si="3"/>
        <v>0</v>
      </c>
      <c r="P37" s="194">
        <f t="shared" si="3"/>
        <v>0</v>
      </c>
      <c r="Q37" s="194">
        <f t="shared" si="3"/>
        <v>0</v>
      </c>
      <c r="R37" s="205">
        <f>R35+R32+R29+R23+R18+R36</f>
        <v>161154.81104000003</v>
      </c>
      <c r="S37" s="233">
        <f t="shared" si="0"/>
        <v>0.15075286346117869</v>
      </c>
    </row>
  </sheetData>
  <mergeCells count="11">
    <mergeCell ref="A37:C37"/>
    <mergeCell ref="A7:D7"/>
    <mergeCell ref="A9:A23"/>
    <mergeCell ref="A24:A29"/>
    <mergeCell ref="A30:A32"/>
    <mergeCell ref="A33:A35"/>
    <mergeCell ref="A1:S1"/>
    <mergeCell ref="A2:S2"/>
    <mergeCell ref="A3:S3"/>
    <mergeCell ref="A4:S4"/>
    <mergeCell ref="A5:S5"/>
  </mergeCells>
  <hyperlinks>
    <hyperlink ref="A2" r:id="rId1"/>
  </hyperlinks>
  <pageMargins left="0.38" right="0.35" top="0.36" bottom="0.36" header="0.18" footer="0.24"/>
  <pageSetup scale="80" orientation="portrait" r:id="rId2"/>
  <drawing r:id="rId3"/>
</worksheet>
</file>

<file path=xl/worksheets/sheet2.xml><?xml version="1.0" encoding="utf-8"?>
<worksheet xmlns="http://schemas.openxmlformats.org/spreadsheetml/2006/main" xmlns:r="http://schemas.openxmlformats.org/officeDocument/2006/relationships">
  <sheetPr>
    <tabColor rgb="FF00B050"/>
  </sheetPr>
  <dimension ref="A1:V212"/>
  <sheetViews>
    <sheetView showGridLines="0" showZeros="0" view="pageBreakPreview" zoomScale="50" workbookViewId="0">
      <selection activeCell="B1" sqref="A1:U209"/>
    </sheetView>
  </sheetViews>
  <sheetFormatPr defaultColWidth="11.7109375" defaultRowHeight="28.5"/>
  <cols>
    <col min="1" max="1" width="8.140625" style="122" customWidth="1"/>
    <col min="2" max="2" width="92.5703125" style="123" customWidth="1"/>
    <col min="3" max="3" width="8.140625" style="124" customWidth="1"/>
    <col min="4" max="4" width="12.85546875" style="125" customWidth="1"/>
    <col min="5" max="5" width="13" style="125" customWidth="1"/>
    <col min="6" max="6" width="17" style="133" bestFit="1" customWidth="1"/>
    <col min="7" max="7" width="15" style="125" customWidth="1"/>
    <col min="8" max="8" width="10.5703125" style="125" customWidth="1"/>
    <col min="9" max="9" width="16.28515625" style="213" customWidth="1"/>
    <col min="10" max="10" width="12.140625" style="213" customWidth="1"/>
    <col min="11" max="11" width="14.28515625" style="125" customWidth="1"/>
    <col min="12" max="12" width="11" style="125" customWidth="1"/>
    <col min="13" max="13" width="15.5703125" style="213" customWidth="1"/>
    <col min="14" max="14" width="13.28515625" style="125" customWidth="1"/>
    <col min="15" max="15" width="12.85546875" style="125" customWidth="1"/>
    <col min="16" max="16" width="16.42578125" style="213" customWidth="1"/>
    <col min="17" max="17" width="10.42578125" style="125" customWidth="1"/>
    <col min="18" max="18" width="11.5703125" style="125" customWidth="1"/>
    <col min="19" max="19" width="13.42578125" style="125" customWidth="1"/>
    <col min="20" max="20" width="21.85546875" style="126" customWidth="1"/>
    <col min="21" max="21" width="15" style="125" customWidth="1"/>
    <col min="22" max="22" width="13.140625" style="125" customWidth="1"/>
    <col min="23" max="23" width="20" style="125" customWidth="1"/>
    <col min="24" max="225" width="11.7109375" style="125"/>
    <col min="226" max="226" width="5.85546875" style="125" customWidth="1"/>
    <col min="227" max="227" width="74.28515625" style="125" customWidth="1"/>
    <col min="228" max="229" width="8.140625" style="125" customWidth="1"/>
    <col min="230" max="230" width="5.42578125" style="125" customWidth="1"/>
    <col min="231" max="231" width="15.140625" style="125" customWidth="1"/>
    <col min="232" max="232" width="8.7109375" style="125" customWidth="1"/>
    <col min="233" max="233" width="6.85546875" style="125" customWidth="1"/>
    <col min="234" max="234" width="16.42578125" style="125" customWidth="1"/>
    <col min="235" max="235" width="8.42578125" style="125" customWidth="1"/>
    <col min="236" max="236" width="9" style="125" customWidth="1"/>
    <col min="237" max="237" width="19.85546875" style="125" customWidth="1"/>
    <col min="238" max="238" width="8.5703125" style="125" customWidth="1"/>
    <col min="239" max="239" width="8.28515625" style="125" customWidth="1"/>
    <col min="240" max="240" width="16" style="125" customWidth="1"/>
    <col min="241" max="241" width="9.140625" style="125" customWidth="1"/>
    <col min="242" max="242" width="8.7109375" style="125" customWidth="1"/>
    <col min="243" max="243" width="6.85546875" style="125" customWidth="1"/>
    <col min="244" max="244" width="14.42578125" style="125" customWidth="1"/>
    <col min="245" max="245" width="8.85546875" style="125" customWidth="1"/>
    <col min="246" max="247" width="12.5703125" style="125" customWidth="1"/>
    <col min="248" max="248" width="12.7109375" style="125" customWidth="1"/>
    <col min="249" max="249" width="11.85546875" style="125" customWidth="1"/>
    <col min="250" max="250" width="28" style="125" customWidth="1"/>
    <col min="251" max="251" width="11.85546875" style="125" customWidth="1"/>
    <col min="252" max="481" width="11.7109375" style="125"/>
    <col min="482" max="482" width="5.85546875" style="125" customWidth="1"/>
    <col min="483" max="483" width="74.28515625" style="125" customWidth="1"/>
    <col min="484" max="485" width="8.140625" style="125" customWidth="1"/>
    <col min="486" max="486" width="5.42578125" style="125" customWidth="1"/>
    <col min="487" max="487" width="15.140625" style="125" customWidth="1"/>
    <col min="488" max="488" width="8.7109375" style="125" customWidth="1"/>
    <col min="489" max="489" width="6.85546875" style="125" customWidth="1"/>
    <col min="490" max="490" width="16.42578125" style="125" customWidth="1"/>
    <col min="491" max="491" width="8.42578125" style="125" customWidth="1"/>
    <col min="492" max="492" width="9" style="125" customWidth="1"/>
    <col min="493" max="493" width="19.85546875" style="125" customWidth="1"/>
    <col min="494" max="494" width="8.5703125" style="125" customWidth="1"/>
    <col min="495" max="495" width="8.28515625" style="125" customWidth="1"/>
    <col min="496" max="496" width="16" style="125" customWidth="1"/>
    <col min="497" max="497" width="9.140625" style="125" customWidth="1"/>
    <col min="498" max="498" width="8.7109375" style="125" customWidth="1"/>
    <col min="499" max="499" width="6.85546875" style="125" customWidth="1"/>
    <col min="500" max="500" width="14.42578125" style="125" customWidth="1"/>
    <col min="501" max="501" width="8.85546875" style="125" customWidth="1"/>
    <col min="502" max="503" width="12.5703125" style="125" customWidth="1"/>
    <col min="504" max="504" width="12.7109375" style="125" customWidth="1"/>
    <col min="505" max="505" width="11.85546875" style="125" customWidth="1"/>
    <col min="506" max="506" width="28" style="125" customWidth="1"/>
    <col min="507" max="507" width="11.85546875" style="125" customWidth="1"/>
    <col min="508" max="737" width="11.7109375" style="125"/>
    <col min="738" max="738" width="5.85546875" style="125" customWidth="1"/>
    <col min="739" max="739" width="74.28515625" style="125" customWidth="1"/>
    <col min="740" max="741" width="8.140625" style="125" customWidth="1"/>
    <col min="742" max="742" width="5.42578125" style="125" customWidth="1"/>
    <col min="743" max="743" width="15.140625" style="125" customWidth="1"/>
    <col min="744" max="744" width="8.7109375" style="125" customWidth="1"/>
    <col min="745" max="745" width="6.85546875" style="125" customWidth="1"/>
    <col min="746" max="746" width="16.42578125" style="125" customWidth="1"/>
    <col min="747" max="747" width="8.42578125" style="125" customWidth="1"/>
    <col min="748" max="748" width="9" style="125" customWidth="1"/>
    <col min="749" max="749" width="19.85546875" style="125" customWidth="1"/>
    <col min="750" max="750" width="8.5703125" style="125" customWidth="1"/>
    <col min="751" max="751" width="8.28515625" style="125" customWidth="1"/>
    <col min="752" max="752" width="16" style="125" customWidth="1"/>
    <col min="753" max="753" width="9.140625" style="125" customWidth="1"/>
    <col min="754" max="754" width="8.7109375" style="125" customWidth="1"/>
    <col min="755" max="755" width="6.85546875" style="125" customWidth="1"/>
    <col min="756" max="756" width="14.42578125" style="125" customWidth="1"/>
    <col min="757" max="757" width="8.85546875" style="125" customWidth="1"/>
    <col min="758" max="759" width="12.5703125" style="125" customWidth="1"/>
    <col min="760" max="760" width="12.7109375" style="125" customWidth="1"/>
    <col min="761" max="761" width="11.85546875" style="125" customWidth="1"/>
    <col min="762" max="762" width="28" style="125" customWidth="1"/>
    <col min="763" max="763" width="11.85546875" style="125" customWidth="1"/>
    <col min="764" max="993" width="11.7109375" style="125"/>
    <col min="994" max="994" width="5.85546875" style="125" customWidth="1"/>
    <col min="995" max="995" width="74.28515625" style="125" customWidth="1"/>
    <col min="996" max="997" width="8.140625" style="125" customWidth="1"/>
    <col min="998" max="998" width="5.42578125" style="125" customWidth="1"/>
    <col min="999" max="999" width="15.140625" style="125" customWidth="1"/>
    <col min="1000" max="1000" width="8.7109375" style="125" customWidth="1"/>
    <col min="1001" max="1001" width="6.85546875" style="125" customWidth="1"/>
    <col min="1002" max="1002" width="16.42578125" style="125" customWidth="1"/>
    <col min="1003" max="1003" width="8.42578125" style="125" customWidth="1"/>
    <col min="1004" max="1004" width="9" style="125" customWidth="1"/>
    <col min="1005" max="1005" width="19.85546875" style="125" customWidth="1"/>
    <col min="1006" max="1006" width="8.5703125" style="125" customWidth="1"/>
    <col min="1007" max="1007" width="8.28515625" style="125" customWidth="1"/>
    <col min="1008" max="1008" width="16" style="125" customWidth="1"/>
    <col min="1009" max="1009" width="9.140625" style="125" customWidth="1"/>
    <col min="1010" max="1010" width="8.7109375" style="125" customWidth="1"/>
    <col min="1011" max="1011" width="6.85546875" style="125" customWidth="1"/>
    <col min="1012" max="1012" width="14.42578125" style="125" customWidth="1"/>
    <col min="1013" max="1013" width="8.85546875" style="125" customWidth="1"/>
    <col min="1014" max="1015" width="12.5703125" style="125" customWidth="1"/>
    <col min="1016" max="1016" width="12.7109375" style="125" customWidth="1"/>
    <col min="1017" max="1017" width="11.85546875" style="125" customWidth="1"/>
    <col min="1018" max="1018" width="28" style="125" customWidth="1"/>
    <col min="1019" max="1019" width="11.85546875" style="125" customWidth="1"/>
    <col min="1020" max="1249" width="11.7109375" style="125"/>
    <col min="1250" max="1250" width="5.85546875" style="125" customWidth="1"/>
    <col min="1251" max="1251" width="74.28515625" style="125" customWidth="1"/>
    <col min="1252" max="1253" width="8.140625" style="125" customWidth="1"/>
    <col min="1254" max="1254" width="5.42578125" style="125" customWidth="1"/>
    <col min="1255" max="1255" width="15.140625" style="125" customWidth="1"/>
    <col min="1256" max="1256" width="8.7109375" style="125" customWidth="1"/>
    <col min="1257" max="1257" width="6.85546875" style="125" customWidth="1"/>
    <col min="1258" max="1258" width="16.42578125" style="125" customWidth="1"/>
    <col min="1259" max="1259" width="8.42578125" style="125" customWidth="1"/>
    <col min="1260" max="1260" width="9" style="125" customWidth="1"/>
    <col min="1261" max="1261" width="19.85546875" style="125" customWidth="1"/>
    <col min="1262" max="1262" width="8.5703125" style="125" customWidth="1"/>
    <col min="1263" max="1263" width="8.28515625" style="125" customWidth="1"/>
    <col min="1264" max="1264" width="16" style="125" customWidth="1"/>
    <col min="1265" max="1265" width="9.140625" style="125" customWidth="1"/>
    <col min="1266" max="1266" width="8.7109375" style="125" customWidth="1"/>
    <col min="1267" max="1267" width="6.85546875" style="125" customWidth="1"/>
    <col min="1268" max="1268" width="14.42578125" style="125" customWidth="1"/>
    <col min="1269" max="1269" width="8.85546875" style="125" customWidth="1"/>
    <col min="1270" max="1271" width="12.5703125" style="125" customWidth="1"/>
    <col min="1272" max="1272" width="12.7109375" style="125" customWidth="1"/>
    <col min="1273" max="1273" width="11.85546875" style="125" customWidth="1"/>
    <col min="1274" max="1274" width="28" style="125" customWidth="1"/>
    <col min="1275" max="1275" width="11.85546875" style="125" customWidth="1"/>
    <col min="1276" max="1505" width="11.7109375" style="125"/>
    <col min="1506" max="1506" width="5.85546875" style="125" customWidth="1"/>
    <col min="1507" max="1507" width="74.28515625" style="125" customWidth="1"/>
    <col min="1508" max="1509" width="8.140625" style="125" customWidth="1"/>
    <col min="1510" max="1510" width="5.42578125" style="125" customWidth="1"/>
    <col min="1511" max="1511" width="15.140625" style="125" customWidth="1"/>
    <col min="1512" max="1512" width="8.7109375" style="125" customWidth="1"/>
    <col min="1513" max="1513" width="6.85546875" style="125" customWidth="1"/>
    <col min="1514" max="1514" width="16.42578125" style="125" customWidth="1"/>
    <col min="1515" max="1515" width="8.42578125" style="125" customWidth="1"/>
    <col min="1516" max="1516" width="9" style="125" customWidth="1"/>
    <col min="1517" max="1517" width="19.85546875" style="125" customWidth="1"/>
    <col min="1518" max="1518" width="8.5703125" style="125" customWidth="1"/>
    <col min="1519" max="1519" width="8.28515625" style="125" customWidth="1"/>
    <col min="1520" max="1520" width="16" style="125" customWidth="1"/>
    <col min="1521" max="1521" width="9.140625" style="125" customWidth="1"/>
    <col min="1522" max="1522" width="8.7109375" style="125" customWidth="1"/>
    <col min="1523" max="1523" width="6.85546875" style="125" customWidth="1"/>
    <col min="1524" max="1524" width="14.42578125" style="125" customWidth="1"/>
    <col min="1525" max="1525" width="8.85546875" style="125" customWidth="1"/>
    <col min="1526" max="1527" width="12.5703125" style="125" customWidth="1"/>
    <col min="1528" max="1528" width="12.7109375" style="125" customWidth="1"/>
    <col min="1529" max="1529" width="11.85546875" style="125" customWidth="1"/>
    <col min="1530" max="1530" width="28" style="125" customWidth="1"/>
    <col min="1531" max="1531" width="11.85546875" style="125" customWidth="1"/>
    <col min="1532" max="1761" width="11.7109375" style="125"/>
    <col min="1762" max="1762" width="5.85546875" style="125" customWidth="1"/>
    <col min="1763" max="1763" width="74.28515625" style="125" customWidth="1"/>
    <col min="1764" max="1765" width="8.140625" style="125" customWidth="1"/>
    <col min="1766" max="1766" width="5.42578125" style="125" customWidth="1"/>
    <col min="1767" max="1767" width="15.140625" style="125" customWidth="1"/>
    <col min="1768" max="1768" width="8.7109375" style="125" customWidth="1"/>
    <col min="1769" max="1769" width="6.85546875" style="125" customWidth="1"/>
    <col min="1770" max="1770" width="16.42578125" style="125" customWidth="1"/>
    <col min="1771" max="1771" width="8.42578125" style="125" customWidth="1"/>
    <col min="1772" max="1772" width="9" style="125" customWidth="1"/>
    <col min="1773" max="1773" width="19.85546875" style="125" customWidth="1"/>
    <col min="1774" max="1774" width="8.5703125" style="125" customWidth="1"/>
    <col min="1775" max="1775" width="8.28515625" style="125" customWidth="1"/>
    <col min="1776" max="1776" width="16" style="125" customWidth="1"/>
    <col min="1777" max="1777" width="9.140625" style="125" customWidth="1"/>
    <col min="1778" max="1778" width="8.7109375" style="125" customWidth="1"/>
    <col min="1779" max="1779" width="6.85546875" style="125" customWidth="1"/>
    <col min="1780" max="1780" width="14.42578125" style="125" customWidth="1"/>
    <col min="1781" max="1781" width="8.85546875" style="125" customWidth="1"/>
    <col min="1782" max="1783" width="12.5703125" style="125" customWidth="1"/>
    <col min="1784" max="1784" width="12.7109375" style="125" customWidth="1"/>
    <col min="1785" max="1785" width="11.85546875" style="125" customWidth="1"/>
    <col min="1786" max="1786" width="28" style="125" customWidth="1"/>
    <col min="1787" max="1787" width="11.85546875" style="125" customWidth="1"/>
    <col min="1788" max="2017" width="11.7109375" style="125"/>
    <col min="2018" max="2018" width="5.85546875" style="125" customWidth="1"/>
    <col min="2019" max="2019" width="74.28515625" style="125" customWidth="1"/>
    <col min="2020" max="2021" width="8.140625" style="125" customWidth="1"/>
    <col min="2022" max="2022" width="5.42578125" style="125" customWidth="1"/>
    <col min="2023" max="2023" width="15.140625" style="125" customWidth="1"/>
    <col min="2024" max="2024" width="8.7109375" style="125" customWidth="1"/>
    <col min="2025" max="2025" width="6.85546875" style="125" customWidth="1"/>
    <col min="2026" max="2026" width="16.42578125" style="125" customWidth="1"/>
    <col min="2027" max="2027" width="8.42578125" style="125" customWidth="1"/>
    <col min="2028" max="2028" width="9" style="125" customWidth="1"/>
    <col min="2029" max="2029" width="19.85546875" style="125" customWidth="1"/>
    <col min="2030" max="2030" width="8.5703125" style="125" customWidth="1"/>
    <col min="2031" max="2031" width="8.28515625" style="125" customWidth="1"/>
    <col min="2032" max="2032" width="16" style="125" customWidth="1"/>
    <col min="2033" max="2033" width="9.140625" style="125" customWidth="1"/>
    <col min="2034" max="2034" width="8.7109375" style="125" customWidth="1"/>
    <col min="2035" max="2035" width="6.85546875" style="125" customWidth="1"/>
    <col min="2036" max="2036" width="14.42578125" style="125" customWidth="1"/>
    <col min="2037" max="2037" width="8.85546875" style="125" customWidth="1"/>
    <col min="2038" max="2039" width="12.5703125" style="125" customWidth="1"/>
    <col min="2040" max="2040" width="12.7109375" style="125" customWidth="1"/>
    <col min="2041" max="2041" width="11.85546875" style="125" customWidth="1"/>
    <col min="2042" max="2042" width="28" style="125" customWidth="1"/>
    <col min="2043" max="2043" width="11.85546875" style="125" customWidth="1"/>
    <col min="2044" max="2273" width="11.7109375" style="125"/>
    <col min="2274" max="2274" width="5.85546875" style="125" customWidth="1"/>
    <col min="2275" max="2275" width="74.28515625" style="125" customWidth="1"/>
    <col min="2276" max="2277" width="8.140625" style="125" customWidth="1"/>
    <col min="2278" max="2278" width="5.42578125" style="125" customWidth="1"/>
    <col min="2279" max="2279" width="15.140625" style="125" customWidth="1"/>
    <col min="2280" max="2280" width="8.7109375" style="125" customWidth="1"/>
    <col min="2281" max="2281" width="6.85546875" style="125" customWidth="1"/>
    <col min="2282" max="2282" width="16.42578125" style="125" customWidth="1"/>
    <col min="2283" max="2283" width="8.42578125" style="125" customWidth="1"/>
    <col min="2284" max="2284" width="9" style="125" customWidth="1"/>
    <col min="2285" max="2285" width="19.85546875" style="125" customWidth="1"/>
    <col min="2286" max="2286" width="8.5703125" style="125" customWidth="1"/>
    <col min="2287" max="2287" width="8.28515625" style="125" customWidth="1"/>
    <col min="2288" max="2288" width="16" style="125" customWidth="1"/>
    <col min="2289" max="2289" width="9.140625" style="125" customWidth="1"/>
    <col min="2290" max="2290" width="8.7109375" style="125" customWidth="1"/>
    <col min="2291" max="2291" width="6.85546875" style="125" customWidth="1"/>
    <col min="2292" max="2292" width="14.42578125" style="125" customWidth="1"/>
    <col min="2293" max="2293" width="8.85546875" style="125" customWidth="1"/>
    <col min="2294" max="2295" width="12.5703125" style="125" customWidth="1"/>
    <col min="2296" max="2296" width="12.7109375" style="125" customWidth="1"/>
    <col min="2297" max="2297" width="11.85546875" style="125" customWidth="1"/>
    <col min="2298" max="2298" width="28" style="125" customWidth="1"/>
    <col min="2299" max="2299" width="11.85546875" style="125" customWidth="1"/>
    <col min="2300" max="2529" width="11.7109375" style="125"/>
    <col min="2530" max="2530" width="5.85546875" style="125" customWidth="1"/>
    <col min="2531" max="2531" width="74.28515625" style="125" customWidth="1"/>
    <col min="2532" max="2533" width="8.140625" style="125" customWidth="1"/>
    <col min="2534" max="2534" width="5.42578125" style="125" customWidth="1"/>
    <col min="2535" max="2535" width="15.140625" style="125" customWidth="1"/>
    <col min="2536" max="2536" width="8.7109375" style="125" customWidth="1"/>
    <col min="2537" max="2537" width="6.85546875" style="125" customWidth="1"/>
    <col min="2538" max="2538" width="16.42578125" style="125" customWidth="1"/>
    <col min="2539" max="2539" width="8.42578125" style="125" customWidth="1"/>
    <col min="2540" max="2540" width="9" style="125" customWidth="1"/>
    <col min="2541" max="2541" width="19.85546875" style="125" customWidth="1"/>
    <col min="2542" max="2542" width="8.5703125" style="125" customWidth="1"/>
    <col min="2543" max="2543" width="8.28515625" style="125" customWidth="1"/>
    <col min="2544" max="2544" width="16" style="125" customWidth="1"/>
    <col min="2545" max="2545" width="9.140625" style="125" customWidth="1"/>
    <col min="2546" max="2546" width="8.7109375" style="125" customWidth="1"/>
    <col min="2547" max="2547" width="6.85546875" style="125" customWidth="1"/>
    <col min="2548" max="2548" width="14.42578125" style="125" customWidth="1"/>
    <col min="2549" max="2549" width="8.85546875" style="125" customWidth="1"/>
    <col min="2550" max="2551" width="12.5703125" style="125" customWidth="1"/>
    <col min="2552" max="2552" width="12.7109375" style="125" customWidth="1"/>
    <col min="2553" max="2553" width="11.85546875" style="125" customWidth="1"/>
    <col min="2554" max="2554" width="28" style="125" customWidth="1"/>
    <col min="2555" max="2555" width="11.85546875" style="125" customWidth="1"/>
    <col min="2556" max="2785" width="11.7109375" style="125"/>
    <col min="2786" max="2786" width="5.85546875" style="125" customWidth="1"/>
    <col min="2787" max="2787" width="74.28515625" style="125" customWidth="1"/>
    <col min="2788" max="2789" width="8.140625" style="125" customWidth="1"/>
    <col min="2790" max="2790" width="5.42578125" style="125" customWidth="1"/>
    <col min="2791" max="2791" width="15.140625" style="125" customWidth="1"/>
    <col min="2792" max="2792" width="8.7109375" style="125" customWidth="1"/>
    <col min="2793" max="2793" width="6.85546875" style="125" customWidth="1"/>
    <col min="2794" max="2794" width="16.42578125" style="125" customWidth="1"/>
    <col min="2795" max="2795" width="8.42578125" style="125" customWidth="1"/>
    <col min="2796" max="2796" width="9" style="125" customWidth="1"/>
    <col min="2797" max="2797" width="19.85546875" style="125" customWidth="1"/>
    <col min="2798" max="2798" width="8.5703125" style="125" customWidth="1"/>
    <col min="2799" max="2799" width="8.28515625" style="125" customWidth="1"/>
    <col min="2800" max="2800" width="16" style="125" customWidth="1"/>
    <col min="2801" max="2801" width="9.140625" style="125" customWidth="1"/>
    <col min="2802" max="2802" width="8.7109375" style="125" customWidth="1"/>
    <col min="2803" max="2803" width="6.85546875" style="125" customWidth="1"/>
    <col min="2804" max="2804" width="14.42578125" style="125" customWidth="1"/>
    <col min="2805" max="2805" width="8.85546875" style="125" customWidth="1"/>
    <col min="2806" max="2807" width="12.5703125" style="125" customWidth="1"/>
    <col min="2808" max="2808" width="12.7109375" style="125" customWidth="1"/>
    <col min="2809" max="2809" width="11.85546875" style="125" customWidth="1"/>
    <col min="2810" max="2810" width="28" style="125" customWidth="1"/>
    <col min="2811" max="2811" width="11.85546875" style="125" customWidth="1"/>
    <col min="2812" max="3041" width="11.7109375" style="125"/>
    <col min="3042" max="3042" width="5.85546875" style="125" customWidth="1"/>
    <col min="3043" max="3043" width="74.28515625" style="125" customWidth="1"/>
    <col min="3044" max="3045" width="8.140625" style="125" customWidth="1"/>
    <col min="3046" max="3046" width="5.42578125" style="125" customWidth="1"/>
    <col min="3047" max="3047" width="15.140625" style="125" customWidth="1"/>
    <col min="3048" max="3048" width="8.7109375" style="125" customWidth="1"/>
    <col min="3049" max="3049" width="6.85546875" style="125" customWidth="1"/>
    <col min="3050" max="3050" width="16.42578125" style="125" customWidth="1"/>
    <col min="3051" max="3051" width="8.42578125" style="125" customWidth="1"/>
    <col min="3052" max="3052" width="9" style="125" customWidth="1"/>
    <col min="3053" max="3053" width="19.85546875" style="125" customWidth="1"/>
    <col min="3054" max="3054" width="8.5703125" style="125" customWidth="1"/>
    <col min="3055" max="3055" width="8.28515625" style="125" customWidth="1"/>
    <col min="3056" max="3056" width="16" style="125" customWidth="1"/>
    <col min="3057" max="3057" width="9.140625" style="125" customWidth="1"/>
    <col min="3058" max="3058" width="8.7109375" style="125" customWidth="1"/>
    <col min="3059" max="3059" width="6.85546875" style="125" customWidth="1"/>
    <col min="3060" max="3060" width="14.42578125" style="125" customWidth="1"/>
    <col min="3061" max="3061" width="8.85546875" style="125" customWidth="1"/>
    <col min="3062" max="3063" width="12.5703125" style="125" customWidth="1"/>
    <col min="3064" max="3064" width="12.7109375" style="125" customWidth="1"/>
    <col min="3065" max="3065" width="11.85546875" style="125" customWidth="1"/>
    <col min="3066" max="3066" width="28" style="125" customWidth="1"/>
    <col min="3067" max="3067" width="11.85546875" style="125" customWidth="1"/>
    <col min="3068" max="3297" width="11.7109375" style="125"/>
    <col min="3298" max="3298" width="5.85546875" style="125" customWidth="1"/>
    <col min="3299" max="3299" width="74.28515625" style="125" customWidth="1"/>
    <col min="3300" max="3301" width="8.140625" style="125" customWidth="1"/>
    <col min="3302" max="3302" width="5.42578125" style="125" customWidth="1"/>
    <col min="3303" max="3303" width="15.140625" style="125" customWidth="1"/>
    <col min="3304" max="3304" width="8.7109375" style="125" customWidth="1"/>
    <col min="3305" max="3305" width="6.85546875" style="125" customWidth="1"/>
    <col min="3306" max="3306" width="16.42578125" style="125" customWidth="1"/>
    <col min="3307" max="3307" width="8.42578125" style="125" customWidth="1"/>
    <col min="3308" max="3308" width="9" style="125" customWidth="1"/>
    <col min="3309" max="3309" width="19.85546875" style="125" customWidth="1"/>
    <col min="3310" max="3310" width="8.5703125" style="125" customWidth="1"/>
    <col min="3311" max="3311" width="8.28515625" style="125" customWidth="1"/>
    <col min="3312" max="3312" width="16" style="125" customWidth="1"/>
    <col min="3313" max="3313" width="9.140625" style="125" customWidth="1"/>
    <col min="3314" max="3314" width="8.7109375" style="125" customWidth="1"/>
    <col min="3315" max="3315" width="6.85546875" style="125" customWidth="1"/>
    <col min="3316" max="3316" width="14.42578125" style="125" customWidth="1"/>
    <col min="3317" max="3317" width="8.85546875" style="125" customWidth="1"/>
    <col min="3318" max="3319" width="12.5703125" style="125" customWidth="1"/>
    <col min="3320" max="3320" width="12.7109375" style="125" customWidth="1"/>
    <col min="3321" max="3321" width="11.85546875" style="125" customWidth="1"/>
    <col min="3322" max="3322" width="28" style="125" customWidth="1"/>
    <col min="3323" max="3323" width="11.85546875" style="125" customWidth="1"/>
    <col min="3324" max="3553" width="11.7109375" style="125"/>
    <col min="3554" max="3554" width="5.85546875" style="125" customWidth="1"/>
    <col min="3555" max="3555" width="74.28515625" style="125" customWidth="1"/>
    <col min="3556" max="3557" width="8.140625" style="125" customWidth="1"/>
    <col min="3558" max="3558" width="5.42578125" style="125" customWidth="1"/>
    <col min="3559" max="3559" width="15.140625" style="125" customWidth="1"/>
    <col min="3560" max="3560" width="8.7109375" style="125" customWidth="1"/>
    <col min="3561" max="3561" width="6.85546875" style="125" customWidth="1"/>
    <col min="3562" max="3562" width="16.42578125" style="125" customWidth="1"/>
    <col min="3563" max="3563" width="8.42578125" style="125" customWidth="1"/>
    <col min="3564" max="3564" width="9" style="125" customWidth="1"/>
    <col min="3565" max="3565" width="19.85546875" style="125" customWidth="1"/>
    <col min="3566" max="3566" width="8.5703125" style="125" customWidth="1"/>
    <col min="3567" max="3567" width="8.28515625" style="125" customWidth="1"/>
    <col min="3568" max="3568" width="16" style="125" customWidth="1"/>
    <col min="3569" max="3569" width="9.140625" style="125" customWidth="1"/>
    <col min="3570" max="3570" width="8.7109375" style="125" customWidth="1"/>
    <col min="3571" max="3571" width="6.85546875" style="125" customWidth="1"/>
    <col min="3572" max="3572" width="14.42578125" style="125" customWidth="1"/>
    <col min="3573" max="3573" width="8.85546875" style="125" customWidth="1"/>
    <col min="3574" max="3575" width="12.5703125" style="125" customWidth="1"/>
    <col min="3576" max="3576" width="12.7109375" style="125" customWidth="1"/>
    <col min="3577" max="3577" width="11.85546875" style="125" customWidth="1"/>
    <col min="3578" max="3578" width="28" style="125" customWidth="1"/>
    <col min="3579" max="3579" width="11.85546875" style="125" customWidth="1"/>
    <col min="3580" max="3809" width="11.7109375" style="125"/>
    <col min="3810" max="3810" width="5.85546875" style="125" customWidth="1"/>
    <col min="3811" max="3811" width="74.28515625" style="125" customWidth="1"/>
    <col min="3812" max="3813" width="8.140625" style="125" customWidth="1"/>
    <col min="3814" max="3814" width="5.42578125" style="125" customWidth="1"/>
    <col min="3815" max="3815" width="15.140625" style="125" customWidth="1"/>
    <col min="3816" max="3816" width="8.7109375" style="125" customWidth="1"/>
    <col min="3817" max="3817" width="6.85546875" style="125" customWidth="1"/>
    <col min="3818" max="3818" width="16.42578125" style="125" customWidth="1"/>
    <col min="3819" max="3819" width="8.42578125" style="125" customWidth="1"/>
    <col min="3820" max="3820" width="9" style="125" customWidth="1"/>
    <col min="3821" max="3821" width="19.85546875" style="125" customWidth="1"/>
    <col min="3822" max="3822" width="8.5703125" style="125" customWidth="1"/>
    <col min="3823" max="3823" width="8.28515625" style="125" customWidth="1"/>
    <col min="3824" max="3824" width="16" style="125" customWidth="1"/>
    <col min="3825" max="3825" width="9.140625" style="125" customWidth="1"/>
    <col min="3826" max="3826" width="8.7109375" style="125" customWidth="1"/>
    <col min="3827" max="3827" width="6.85546875" style="125" customWidth="1"/>
    <col min="3828" max="3828" width="14.42578125" style="125" customWidth="1"/>
    <col min="3829" max="3829" width="8.85546875" style="125" customWidth="1"/>
    <col min="3830" max="3831" width="12.5703125" style="125" customWidth="1"/>
    <col min="3832" max="3832" width="12.7109375" style="125" customWidth="1"/>
    <col min="3833" max="3833" width="11.85546875" style="125" customWidth="1"/>
    <col min="3834" max="3834" width="28" style="125" customWidth="1"/>
    <col min="3835" max="3835" width="11.85546875" style="125" customWidth="1"/>
    <col min="3836" max="4065" width="11.7109375" style="125"/>
    <col min="4066" max="4066" width="5.85546875" style="125" customWidth="1"/>
    <col min="4067" max="4067" width="74.28515625" style="125" customWidth="1"/>
    <col min="4068" max="4069" width="8.140625" style="125" customWidth="1"/>
    <col min="4070" max="4070" width="5.42578125" style="125" customWidth="1"/>
    <col min="4071" max="4071" width="15.140625" style="125" customWidth="1"/>
    <col min="4072" max="4072" width="8.7109375" style="125" customWidth="1"/>
    <col min="4073" max="4073" width="6.85546875" style="125" customWidth="1"/>
    <col min="4074" max="4074" width="16.42578125" style="125" customWidth="1"/>
    <col min="4075" max="4075" width="8.42578125" style="125" customWidth="1"/>
    <col min="4076" max="4076" width="9" style="125" customWidth="1"/>
    <col min="4077" max="4077" width="19.85546875" style="125" customWidth="1"/>
    <col min="4078" max="4078" width="8.5703125" style="125" customWidth="1"/>
    <col min="4079" max="4079" width="8.28515625" style="125" customWidth="1"/>
    <col min="4080" max="4080" width="16" style="125" customWidth="1"/>
    <col min="4081" max="4081" width="9.140625" style="125" customWidth="1"/>
    <col min="4082" max="4082" width="8.7109375" style="125" customWidth="1"/>
    <col min="4083" max="4083" width="6.85546875" style="125" customWidth="1"/>
    <col min="4084" max="4084" width="14.42578125" style="125" customWidth="1"/>
    <col min="4085" max="4085" width="8.85546875" style="125" customWidth="1"/>
    <col min="4086" max="4087" width="12.5703125" style="125" customWidth="1"/>
    <col min="4088" max="4088" width="12.7109375" style="125" customWidth="1"/>
    <col min="4089" max="4089" width="11.85546875" style="125" customWidth="1"/>
    <col min="4090" max="4090" width="28" style="125" customWidth="1"/>
    <col min="4091" max="4091" width="11.85546875" style="125" customWidth="1"/>
    <col min="4092" max="4321" width="11.7109375" style="125"/>
    <col min="4322" max="4322" width="5.85546875" style="125" customWidth="1"/>
    <col min="4323" max="4323" width="74.28515625" style="125" customWidth="1"/>
    <col min="4324" max="4325" width="8.140625" style="125" customWidth="1"/>
    <col min="4326" max="4326" width="5.42578125" style="125" customWidth="1"/>
    <col min="4327" max="4327" width="15.140625" style="125" customWidth="1"/>
    <col min="4328" max="4328" width="8.7109375" style="125" customWidth="1"/>
    <col min="4329" max="4329" width="6.85546875" style="125" customWidth="1"/>
    <col min="4330" max="4330" width="16.42578125" style="125" customWidth="1"/>
    <col min="4331" max="4331" width="8.42578125" style="125" customWidth="1"/>
    <col min="4332" max="4332" width="9" style="125" customWidth="1"/>
    <col min="4333" max="4333" width="19.85546875" style="125" customWidth="1"/>
    <col min="4334" max="4334" width="8.5703125" style="125" customWidth="1"/>
    <col min="4335" max="4335" width="8.28515625" style="125" customWidth="1"/>
    <col min="4336" max="4336" width="16" style="125" customWidth="1"/>
    <col min="4337" max="4337" width="9.140625" style="125" customWidth="1"/>
    <col min="4338" max="4338" width="8.7109375" style="125" customWidth="1"/>
    <col min="4339" max="4339" width="6.85546875" style="125" customWidth="1"/>
    <col min="4340" max="4340" width="14.42578125" style="125" customWidth="1"/>
    <col min="4341" max="4341" width="8.85546875" style="125" customWidth="1"/>
    <col min="4342" max="4343" width="12.5703125" style="125" customWidth="1"/>
    <col min="4344" max="4344" width="12.7109375" style="125" customWidth="1"/>
    <col min="4345" max="4345" width="11.85546875" style="125" customWidth="1"/>
    <col min="4346" max="4346" width="28" style="125" customWidth="1"/>
    <col min="4347" max="4347" width="11.85546875" style="125" customWidth="1"/>
    <col min="4348" max="4577" width="11.7109375" style="125"/>
    <col min="4578" max="4578" width="5.85546875" style="125" customWidth="1"/>
    <col min="4579" max="4579" width="74.28515625" style="125" customWidth="1"/>
    <col min="4580" max="4581" width="8.140625" style="125" customWidth="1"/>
    <col min="4582" max="4582" width="5.42578125" style="125" customWidth="1"/>
    <col min="4583" max="4583" width="15.140625" style="125" customWidth="1"/>
    <col min="4584" max="4584" width="8.7109375" style="125" customWidth="1"/>
    <col min="4585" max="4585" width="6.85546875" style="125" customWidth="1"/>
    <col min="4586" max="4586" width="16.42578125" style="125" customWidth="1"/>
    <col min="4587" max="4587" width="8.42578125" style="125" customWidth="1"/>
    <col min="4588" max="4588" width="9" style="125" customWidth="1"/>
    <col min="4589" max="4589" width="19.85546875" style="125" customWidth="1"/>
    <col min="4590" max="4590" width="8.5703125" style="125" customWidth="1"/>
    <col min="4591" max="4591" width="8.28515625" style="125" customWidth="1"/>
    <col min="4592" max="4592" width="16" style="125" customWidth="1"/>
    <col min="4593" max="4593" width="9.140625" style="125" customWidth="1"/>
    <col min="4594" max="4594" width="8.7109375" style="125" customWidth="1"/>
    <col min="4595" max="4595" width="6.85546875" style="125" customWidth="1"/>
    <col min="4596" max="4596" width="14.42578125" style="125" customWidth="1"/>
    <col min="4597" max="4597" width="8.85546875" style="125" customWidth="1"/>
    <col min="4598" max="4599" width="12.5703125" style="125" customWidth="1"/>
    <col min="4600" max="4600" width="12.7109375" style="125" customWidth="1"/>
    <col min="4601" max="4601" width="11.85546875" style="125" customWidth="1"/>
    <col min="4602" max="4602" width="28" style="125" customWidth="1"/>
    <col min="4603" max="4603" width="11.85546875" style="125" customWidth="1"/>
    <col min="4604" max="4833" width="11.7109375" style="125"/>
    <col min="4834" max="4834" width="5.85546875" style="125" customWidth="1"/>
    <col min="4835" max="4835" width="74.28515625" style="125" customWidth="1"/>
    <col min="4836" max="4837" width="8.140625" style="125" customWidth="1"/>
    <col min="4838" max="4838" width="5.42578125" style="125" customWidth="1"/>
    <col min="4839" max="4839" width="15.140625" style="125" customWidth="1"/>
    <col min="4840" max="4840" width="8.7109375" style="125" customWidth="1"/>
    <col min="4841" max="4841" width="6.85546875" style="125" customWidth="1"/>
    <col min="4842" max="4842" width="16.42578125" style="125" customWidth="1"/>
    <col min="4843" max="4843" width="8.42578125" style="125" customWidth="1"/>
    <col min="4844" max="4844" width="9" style="125" customWidth="1"/>
    <col min="4845" max="4845" width="19.85546875" style="125" customWidth="1"/>
    <col min="4846" max="4846" width="8.5703125" style="125" customWidth="1"/>
    <col min="4847" max="4847" width="8.28515625" style="125" customWidth="1"/>
    <col min="4848" max="4848" width="16" style="125" customWidth="1"/>
    <col min="4849" max="4849" width="9.140625" style="125" customWidth="1"/>
    <col min="4850" max="4850" width="8.7109375" style="125" customWidth="1"/>
    <col min="4851" max="4851" width="6.85546875" style="125" customWidth="1"/>
    <col min="4852" max="4852" width="14.42578125" style="125" customWidth="1"/>
    <col min="4853" max="4853" width="8.85546875" style="125" customWidth="1"/>
    <col min="4854" max="4855" width="12.5703125" style="125" customWidth="1"/>
    <col min="4856" max="4856" width="12.7109375" style="125" customWidth="1"/>
    <col min="4857" max="4857" width="11.85546875" style="125" customWidth="1"/>
    <col min="4858" max="4858" width="28" style="125" customWidth="1"/>
    <col min="4859" max="4859" width="11.85546875" style="125" customWidth="1"/>
    <col min="4860" max="5089" width="11.7109375" style="125"/>
    <col min="5090" max="5090" width="5.85546875" style="125" customWidth="1"/>
    <col min="5091" max="5091" width="74.28515625" style="125" customWidth="1"/>
    <col min="5092" max="5093" width="8.140625" style="125" customWidth="1"/>
    <col min="5094" max="5094" width="5.42578125" style="125" customWidth="1"/>
    <col min="5095" max="5095" width="15.140625" style="125" customWidth="1"/>
    <col min="5096" max="5096" width="8.7109375" style="125" customWidth="1"/>
    <col min="5097" max="5097" width="6.85546875" style="125" customWidth="1"/>
    <col min="5098" max="5098" width="16.42578125" style="125" customWidth="1"/>
    <col min="5099" max="5099" width="8.42578125" style="125" customWidth="1"/>
    <col min="5100" max="5100" width="9" style="125" customWidth="1"/>
    <col min="5101" max="5101" width="19.85546875" style="125" customWidth="1"/>
    <col min="5102" max="5102" width="8.5703125" style="125" customWidth="1"/>
    <col min="5103" max="5103" width="8.28515625" style="125" customWidth="1"/>
    <col min="5104" max="5104" width="16" style="125" customWidth="1"/>
    <col min="5105" max="5105" width="9.140625" style="125" customWidth="1"/>
    <col min="5106" max="5106" width="8.7109375" style="125" customWidth="1"/>
    <col min="5107" max="5107" width="6.85546875" style="125" customWidth="1"/>
    <col min="5108" max="5108" width="14.42578125" style="125" customWidth="1"/>
    <col min="5109" max="5109" width="8.85546875" style="125" customWidth="1"/>
    <col min="5110" max="5111" width="12.5703125" style="125" customWidth="1"/>
    <col min="5112" max="5112" width="12.7109375" style="125" customWidth="1"/>
    <col min="5113" max="5113" width="11.85546875" style="125" customWidth="1"/>
    <col min="5114" max="5114" width="28" style="125" customWidth="1"/>
    <col min="5115" max="5115" width="11.85546875" style="125" customWidth="1"/>
    <col min="5116" max="5345" width="11.7109375" style="125"/>
    <col min="5346" max="5346" width="5.85546875" style="125" customWidth="1"/>
    <col min="5347" max="5347" width="74.28515625" style="125" customWidth="1"/>
    <col min="5348" max="5349" width="8.140625" style="125" customWidth="1"/>
    <col min="5350" max="5350" width="5.42578125" style="125" customWidth="1"/>
    <col min="5351" max="5351" width="15.140625" style="125" customWidth="1"/>
    <col min="5352" max="5352" width="8.7109375" style="125" customWidth="1"/>
    <col min="5353" max="5353" width="6.85546875" style="125" customWidth="1"/>
    <col min="5354" max="5354" width="16.42578125" style="125" customWidth="1"/>
    <col min="5355" max="5355" width="8.42578125" style="125" customWidth="1"/>
    <col min="5356" max="5356" width="9" style="125" customWidth="1"/>
    <col min="5357" max="5357" width="19.85546875" style="125" customWidth="1"/>
    <col min="5358" max="5358" width="8.5703125" style="125" customWidth="1"/>
    <col min="5359" max="5359" width="8.28515625" style="125" customWidth="1"/>
    <col min="5360" max="5360" width="16" style="125" customWidth="1"/>
    <col min="5361" max="5361" width="9.140625" style="125" customWidth="1"/>
    <col min="5362" max="5362" width="8.7109375" style="125" customWidth="1"/>
    <col min="5363" max="5363" width="6.85546875" style="125" customWidth="1"/>
    <col min="5364" max="5364" width="14.42578125" style="125" customWidth="1"/>
    <col min="5365" max="5365" width="8.85546875" style="125" customWidth="1"/>
    <col min="5366" max="5367" width="12.5703125" style="125" customWidth="1"/>
    <col min="5368" max="5368" width="12.7109375" style="125" customWidth="1"/>
    <col min="5369" max="5369" width="11.85546875" style="125" customWidth="1"/>
    <col min="5370" max="5370" width="28" style="125" customWidth="1"/>
    <col min="5371" max="5371" width="11.85546875" style="125" customWidth="1"/>
    <col min="5372" max="5601" width="11.7109375" style="125"/>
    <col min="5602" max="5602" width="5.85546875" style="125" customWidth="1"/>
    <col min="5603" max="5603" width="74.28515625" style="125" customWidth="1"/>
    <col min="5604" max="5605" width="8.140625" style="125" customWidth="1"/>
    <col min="5606" max="5606" width="5.42578125" style="125" customWidth="1"/>
    <col min="5607" max="5607" width="15.140625" style="125" customWidth="1"/>
    <col min="5608" max="5608" width="8.7109375" style="125" customWidth="1"/>
    <col min="5609" max="5609" width="6.85546875" style="125" customWidth="1"/>
    <col min="5610" max="5610" width="16.42578125" style="125" customWidth="1"/>
    <col min="5611" max="5611" width="8.42578125" style="125" customWidth="1"/>
    <col min="5612" max="5612" width="9" style="125" customWidth="1"/>
    <col min="5613" max="5613" width="19.85546875" style="125" customWidth="1"/>
    <col min="5614" max="5614" width="8.5703125" style="125" customWidth="1"/>
    <col min="5615" max="5615" width="8.28515625" style="125" customWidth="1"/>
    <col min="5616" max="5616" width="16" style="125" customWidth="1"/>
    <col min="5617" max="5617" width="9.140625" style="125" customWidth="1"/>
    <col min="5618" max="5618" width="8.7109375" style="125" customWidth="1"/>
    <col min="5619" max="5619" width="6.85546875" style="125" customWidth="1"/>
    <col min="5620" max="5620" width="14.42578125" style="125" customWidth="1"/>
    <col min="5621" max="5621" width="8.85546875" style="125" customWidth="1"/>
    <col min="5622" max="5623" width="12.5703125" style="125" customWidth="1"/>
    <col min="5624" max="5624" width="12.7109375" style="125" customWidth="1"/>
    <col min="5625" max="5625" width="11.85546875" style="125" customWidth="1"/>
    <col min="5626" max="5626" width="28" style="125" customWidth="1"/>
    <col min="5627" max="5627" width="11.85546875" style="125" customWidth="1"/>
    <col min="5628" max="5857" width="11.7109375" style="125"/>
    <col min="5858" max="5858" width="5.85546875" style="125" customWidth="1"/>
    <col min="5859" max="5859" width="74.28515625" style="125" customWidth="1"/>
    <col min="5860" max="5861" width="8.140625" style="125" customWidth="1"/>
    <col min="5862" max="5862" width="5.42578125" style="125" customWidth="1"/>
    <col min="5863" max="5863" width="15.140625" style="125" customWidth="1"/>
    <col min="5864" max="5864" width="8.7109375" style="125" customWidth="1"/>
    <col min="5865" max="5865" width="6.85546875" style="125" customWidth="1"/>
    <col min="5866" max="5866" width="16.42578125" style="125" customWidth="1"/>
    <col min="5867" max="5867" width="8.42578125" style="125" customWidth="1"/>
    <col min="5868" max="5868" width="9" style="125" customWidth="1"/>
    <col min="5869" max="5869" width="19.85546875" style="125" customWidth="1"/>
    <col min="5870" max="5870" width="8.5703125" style="125" customWidth="1"/>
    <col min="5871" max="5871" width="8.28515625" style="125" customWidth="1"/>
    <col min="5872" max="5872" width="16" style="125" customWidth="1"/>
    <col min="5873" max="5873" width="9.140625" style="125" customWidth="1"/>
    <col min="5874" max="5874" width="8.7109375" style="125" customWidth="1"/>
    <col min="5875" max="5875" width="6.85546875" style="125" customWidth="1"/>
    <col min="5876" max="5876" width="14.42578125" style="125" customWidth="1"/>
    <col min="5877" max="5877" width="8.85546875" style="125" customWidth="1"/>
    <col min="5878" max="5879" width="12.5703125" style="125" customWidth="1"/>
    <col min="5880" max="5880" width="12.7109375" style="125" customWidth="1"/>
    <col min="5881" max="5881" width="11.85546875" style="125" customWidth="1"/>
    <col min="5882" max="5882" width="28" style="125" customWidth="1"/>
    <col min="5883" max="5883" width="11.85546875" style="125" customWidth="1"/>
    <col min="5884" max="6113" width="11.7109375" style="125"/>
    <col min="6114" max="6114" width="5.85546875" style="125" customWidth="1"/>
    <col min="6115" max="6115" width="74.28515625" style="125" customWidth="1"/>
    <col min="6116" max="6117" width="8.140625" style="125" customWidth="1"/>
    <col min="6118" max="6118" width="5.42578125" style="125" customWidth="1"/>
    <col min="6119" max="6119" width="15.140625" style="125" customWidth="1"/>
    <col min="6120" max="6120" width="8.7109375" style="125" customWidth="1"/>
    <col min="6121" max="6121" width="6.85546875" style="125" customWidth="1"/>
    <col min="6122" max="6122" width="16.42578125" style="125" customWidth="1"/>
    <col min="6123" max="6123" width="8.42578125" style="125" customWidth="1"/>
    <col min="6124" max="6124" width="9" style="125" customWidth="1"/>
    <col min="6125" max="6125" width="19.85546875" style="125" customWidth="1"/>
    <col min="6126" max="6126" width="8.5703125" style="125" customWidth="1"/>
    <col min="6127" max="6127" width="8.28515625" style="125" customWidth="1"/>
    <col min="6128" max="6128" width="16" style="125" customWidth="1"/>
    <col min="6129" max="6129" width="9.140625" style="125" customWidth="1"/>
    <col min="6130" max="6130" width="8.7109375" style="125" customWidth="1"/>
    <col min="6131" max="6131" width="6.85546875" style="125" customWidth="1"/>
    <col min="6132" max="6132" width="14.42578125" style="125" customWidth="1"/>
    <col min="6133" max="6133" width="8.85546875" style="125" customWidth="1"/>
    <col min="6134" max="6135" width="12.5703125" style="125" customWidth="1"/>
    <col min="6136" max="6136" width="12.7109375" style="125" customWidth="1"/>
    <col min="6137" max="6137" width="11.85546875" style="125" customWidth="1"/>
    <col min="6138" max="6138" width="28" style="125" customWidth="1"/>
    <col min="6139" max="6139" width="11.85546875" style="125" customWidth="1"/>
    <col min="6140" max="6369" width="11.7109375" style="125"/>
    <col min="6370" max="6370" width="5.85546875" style="125" customWidth="1"/>
    <col min="6371" max="6371" width="74.28515625" style="125" customWidth="1"/>
    <col min="6372" max="6373" width="8.140625" style="125" customWidth="1"/>
    <col min="6374" max="6374" width="5.42578125" style="125" customWidth="1"/>
    <col min="6375" max="6375" width="15.140625" style="125" customWidth="1"/>
    <col min="6376" max="6376" width="8.7109375" style="125" customWidth="1"/>
    <col min="6377" max="6377" width="6.85546875" style="125" customWidth="1"/>
    <col min="6378" max="6378" width="16.42578125" style="125" customWidth="1"/>
    <col min="6379" max="6379" width="8.42578125" style="125" customWidth="1"/>
    <col min="6380" max="6380" width="9" style="125" customWidth="1"/>
    <col min="6381" max="6381" width="19.85546875" style="125" customWidth="1"/>
    <col min="6382" max="6382" width="8.5703125" style="125" customWidth="1"/>
    <col min="6383" max="6383" width="8.28515625" style="125" customWidth="1"/>
    <col min="6384" max="6384" width="16" style="125" customWidth="1"/>
    <col min="6385" max="6385" width="9.140625" style="125" customWidth="1"/>
    <col min="6386" max="6386" width="8.7109375" style="125" customWidth="1"/>
    <col min="6387" max="6387" width="6.85546875" style="125" customWidth="1"/>
    <col min="6388" max="6388" width="14.42578125" style="125" customWidth="1"/>
    <col min="6389" max="6389" width="8.85546875" style="125" customWidth="1"/>
    <col min="6390" max="6391" width="12.5703125" style="125" customWidth="1"/>
    <col min="6392" max="6392" width="12.7109375" style="125" customWidth="1"/>
    <col min="6393" max="6393" width="11.85546875" style="125" customWidth="1"/>
    <col min="6394" max="6394" width="28" style="125" customWidth="1"/>
    <col min="6395" max="6395" width="11.85546875" style="125" customWidth="1"/>
    <col min="6396" max="6625" width="11.7109375" style="125"/>
    <col min="6626" max="6626" width="5.85546875" style="125" customWidth="1"/>
    <col min="6627" max="6627" width="74.28515625" style="125" customWidth="1"/>
    <col min="6628" max="6629" width="8.140625" style="125" customWidth="1"/>
    <col min="6630" max="6630" width="5.42578125" style="125" customWidth="1"/>
    <col min="6631" max="6631" width="15.140625" style="125" customWidth="1"/>
    <col min="6632" max="6632" width="8.7109375" style="125" customWidth="1"/>
    <col min="6633" max="6633" width="6.85546875" style="125" customWidth="1"/>
    <col min="6634" max="6634" width="16.42578125" style="125" customWidth="1"/>
    <col min="6635" max="6635" width="8.42578125" style="125" customWidth="1"/>
    <col min="6636" max="6636" width="9" style="125" customWidth="1"/>
    <col min="6637" max="6637" width="19.85546875" style="125" customWidth="1"/>
    <col min="6638" max="6638" width="8.5703125" style="125" customWidth="1"/>
    <col min="6639" max="6639" width="8.28515625" style="125" customWidth="1"/>
    <col min="6640" max="6640" width="16" style="125" customWidth="1"/>
    <col min="6641" max="6641" width="9.140625" style="125" customWidth="1"/>
    <col min="6642" max="6642" width="8.7109375" style="125" customWidth="1"/>
    <col min="6643" max="6643" width="6.85546875" style="125" customWidth="1"/>
    <col min="6644" max="6644" width="14.42578125" style="125" customWidth="1"/>
    <col min="6645" max="6645" width="8.85546875" style="125" customWidth="1"/>
    <col min="6646" max="6647" width="12.5703125" style="125" customWidth="1"/>
    <col min="6648" max="6648" width="12.7109375" style="125" customWidth="1"/>
    <col min="6649" max="6649" width="11.85546875" style="125" customWidth="1"/>
    <col min="6650" max="6650" width="28" style="125" customWidth="1"/>
    <col min="6651" max="6651" width="11.85546875" style="125" customWidth="1"/>
    <col min="6652" max="6881" width="11.7109375" style="125"/>
    <col min="6882" max="6882" width="5.85546875" style="125" customWidth="1"/>
    <col min="6883" max="6883" width="74.28515625" style="125" customWidth="1"/>
    <col min="6884" max="6885" width="8.140625" style="125" customWidth="1"/>
    <col min="6886" max="6886" width="5.42578125" style="125" customWidth="1"/>
    <col min="6887" max="6887" width="15.140625" style="125" customWidth="1"/>
    <col min="6888" max="6888" width="8.7109375" style="125" customWidth="1"/>
    <col min="6889" max="6889" width="6.85546875" style="125" customWidth="1"/>
    <col min="6890" max="6890" width="16.42578125" style="125" customWidth="1"/>
    <col min="6891" max="6891" width="8.42578125" style="125" customWidth="1"/>
    <col min="6892" max="6892" width="9" style="125" customWidth="1"/>
    <col min="6893" max="6893" width="19.85546875" style="125" customWidth="1"/>
    <col min="6894" max="6894" width="8.5703125" style="125" customWidth="1"/>
    <col min="6895" max="6895" width="8.28515625" style="125" customWidth="1"/>
    <col min="6896" max="6896" width="16" style="125" customWidth="1"/>
    <col min="6897" max="6897" width="9.140625" style="125" customWidth="1"/>
    <col min="6898" max="6898" width="8.7109375" style="125" customWidth="1"/>
    <col min="6899" max="6899" width="6.85546875" style="125" customWidth="1"/>
    <col min="6900" max="6900" width="14.42578125" style="125" customWidth="1"/>
    <col min="6901" max="6901" width="8.85546875" style="125" customWidth="1"/>
    <col min="6902" max="6903" width="12.5703125" style="125" customWidth="1"/>
    <col min="6904" max="6904" width="12.7109375" style="125" customWidth="1"/>
    <col min="6905" max="6905" width="11.85546875" style="125" customWidth="1"/>
    <col min="6906" max="6906" width="28" style="125" customWidth="1"/>
    <col min="6907" max="6907" width="11.85546875" style="125" customWidth="1"/>
    <col min="6908" max="7137" width="11.7109375" style="125"/>
    <col min="7138" max="7138" width="5.85546875" style="125" customWidth="1"/>
    <col min="7139" max="7139" width="74.28515625" style="125" customWidth="1"/>
    <col min="7140" max="7141" width="8.140625" style="125" customWidth="1"/>
    <col min="7142" max="7142" width="5.42578125" style="125" customWidth="1"/>
    <col min="7143" max="7143" width="15.140625" style="125" customWidth="1"/>
    <col min="7144" max="7144" width="8.7109375" style="125" customWidth="1"/>
    <col min="7145" max="7145" width="6.85546875" style="125" customWidth="1"/>
    <col min="7146" max="7146" width="16.42578125" style="125" customWidth="1"/>
    <col min="7147" max="7147" width="8.42578125" style="125" customWidth="1"/>
    <col min="7148" max="7148" width="9" style="125" customWidth="1"/>
    <col min="7149" max="7149" width="19.85546875" style="125" customWidth="1"/>
    <col min="7150" max="7150" width="8.5703125" style="125" customWidth="1"/>
    <col min="7151" max="7151" width="8.28515625" style="125" customWidth="1"/>
    <col min="7152" max="7152" width="16" style="125" customWidth="1"/>
    <col min="7153" max="7153" width="9.140625" style="125" customWidth="1"/>
    <col min="7154" max="7154" width="8.7109375" style="125" customWidth="1"/>
    <col min="7155" max="7155" width="6.85546875" style="125" customWidth="1"/>
    <col min="7156" max="7156" width="14.42578125" style="125" customWidth="1"/>
    <col min="7157" max="7157" width="8.85546875" style="125" customWidth="1"/>
    <col min="7158" max="7159" width="12.5703125" style="125" customWidth="1"/>
    <col min="7160" max="7160" width="12.7109375" style="125" customWidth="1"/>
    <col min="7161" max="7161" width="11.85546875" style="125" customWidth="1"/>
    <col min="7162" max="7162" width="28" style="125" customWidth="1"/>
    <col min="7163" max="7163" width="11.85546875" style="125" customWidth="1"/>
    <col min="7164" max="7393" width="11.7109375" style="125"/>
    <col min="7394" max="7394" width="5.85546875" style="125" customWidth="1"/>
    <col min="7395" max="7395" width="74.28515625" style="125" customWidth="1"/>
    <col min="7396" max="7397" width="8.140625" style="125" customWidth="1"/>
    <col min="7398" max="7398" width="5.42578125" style="125" customWidth="1"/>
    <col min="7399" max="7399" width="15.140625" style="125" customWidth="1"/>
    <col min="7400" max="7400" width="8.7109375" style="125" customWidth="1"/>
    <col min="7401" max="7401" width="6.85546875" style="125" customWidth="1"/>
    <col min="7402" max="7402" width="16.42578125" style="125" customWidth="1"/>
    <col min="7403" max="7403" width="8.42578125" style="125" customWidth="1"/>
    <col min="7404" max="7404" width="9" style="125" customWidth="1"/>
    <col min="7405" max="7405" width="19.85546875" style="125" customWidth="1"/>
    <col min="7406" max="7406" width="8.5703125" style="125" customWidth="1"/>
    <col min="7407" max="7407" width="8.28515625" style="125" customWidth="1"/>
    <col min="7408" max="7408" width="16" style="125" customWidth="1"/>
    <col min="7409" max="7409" width="9.140625" style="125" customWidth="1"/>
    <col min="7410" max="7410" width="8.7109375" style="125" customWidth="1"/>
    <col min="7411" max="7411" width="6.85546875" style="125" customWidth="1"/>
    <col min="7412" max="7412" width="14.42578125" style="125" customWidth="1"/>
    <col min="7413" max="7413" width="8.85546875" style="125" customWidth="1"/>
    <col min="7414" max="7415" width="12.5703125" style="125" customWidth="1"/>
    <col min="7416" max="7416" width="12.7109375" style="125" customWidth="1"/>
    <col min="7417" max="7417" width="11.85546875" style="125" customWidth="1"/>
    <col min="7418" max="7418" width="28" style="125" customWidth="1"/>
    <col min="7419" max="7419" width="11.85546875" style="125" customWidth="1"/>
    <col min="7420" max="7649" width="11.7109375" style="125"/>
    <col min="7650" max="7650" width="5.85546875" style="125" customWidth="1"/>
    <col min="7651" max="7651" width="74.28515625" style="125" customWidth="1"/>
    <col min="7652" max="7653" width="8.140625" style="125" customWidth="1"/>
    <col min="7654" max="7654" width="5.42578125" style="125" customWidth="1"/>
    <col min="7655" max="7655" width="15.140625" style="125" customWidth="1"/>
    <col min="7656" max="7656" width="8.7109375" style="125" customWidth="1"/>
    <col min="7657" max="7657" width="6.85546875" style="125" customWidth="1"/>
    <col min="7658" max="7658" width="16.42578125" style="125" customWidth="1"/>
    <col min="7659" max="7659" width="8.42578125" style="125" customWidth="1"/>
    <col min="7660" max="7660" width="9" style="125" customWidth="1"/>
    <col min="7661" max="7661" width="19.85546875" style="125" customWidth="1"/>
    <col min="7662" max="7662" width="8.5703125" style="125" customWidth="1"/>
    <col min="7663" max="7663" width="8.28515625" style="125" customWidth="1"/>
    <col min="7664" max="7664" width="16" style="125" customWidth="1"/>
    <col min="7665" max="7665" width="9.140625" style="125" customWidth="1"/>
    <col min="7666" max="7666" width="8.7109375" style="125" customWidth="1"/>
    <col min="7667" max="7667" width="6.85546875" style="125" customWidth="1"/>
    <col min="7668" max="7668" width="14.42578125" style="125" customWidth="1"/>
    <col min="7669" max="7669" width="8.85546875" style="125" customWidth="1"/>
    <col min="7670" max="7671" width="12.5703125" style="125" customWidth="1"/>
    <col min="7672" max="7672" width="12.7109375" style="125" customWidth="1"/>
    <col min="7673" max="7673" width="11.85546875" style="125" customWidth="1"/>
    <col min="7674" max="7674" width="28" style="125" customWidth="1"/>
    <col min="7675" max="7675" width="11.85546875" style="125" customWidth="1"/>
    <col min="7676" max="7905" width="11.7109375" style="125"/>
    <col min="7906" max="7906" width="5.85546875" style="125" customWidth="1"/>
    <col min="7907" max="7907" width="74.28515625" style="125" customWidth="1"/>
    <col min="7908" max="7909" width="8.140625" style="125" customWidth="1"/>
    <col min="7910" max="7910" width="5.42578125" style="125" customWidth="1"/>
    <col min="7911" max="7911" width="15.140625" style="125" customWidth="1"/>
    <col min="7912" max="7912" width="8.7109375" style="125" customWidth="1"/>
    <col min="7913" max="7913" width="6.85546875" style="125" customWidth="1"/>
    <col min="7914" max="7914" width="16.42578125" style="125" customWidth="1"/>
    <col min="7915" max="7915" width="8.42578125" style="125" customWidth="1"/>
    <col min="7916" max="7916" width="9" style="125" customWidth="1"/>
    <col min="7917" max="7917" width="19.85546875" style="125" customWidth="1"/>
    <col min="7918" max="7918" width="8.5703125" style="125" customWidth="1"/>
    <col min="7919" max="7919" width="8.28515625" style="125" customWidth="1"/>
    <col min="7920" max="7920" width="16" style="125" customWidth="1"/>
    <col min="7921" max="7921" width="9.140625" style="125" customWidth="1"/>
    <col min="7922" max="7922" width="8.7109375" style="125" customWidth="1"/>
    <col min="7923" max="7923" width="6.85546875" style="125" customWidth="1"/>
    <col min="7924" max="7924" width="14.42578125" style="125" customWidth="1"/>
    <col min="7925" max="7925" width="8.85546875" style="125" customWidth="1"/>
    <col min="7926" max="7927" width="12.5703125" style="125" customWidth="1"/>
    <col min="7928" max="7928" width="12.7109375" style="125" customWidth="1"/>
    <col min="7929" max="7929" width="11.85546875" style="125" customWidth="1"/>
    <col min="7930" max="7930" width="28" style="125" customWidth="1"/>
    <col min="7931" max="7931" width="11.85546875" style="125" customWidth="1"/>
    <col min="7932" max="8161" width="11.7109375" style="125"/>
    <col min="8162" max="8162" width="5.85546875" style="125" customWidth="1"/>
    <col min="8163" max="8163" width="74.28515625" style="125" customWidth="1"/>
    <col min="8164" max="8165" width="8.140625" style="125" customWidth="1"/>
    <col min="8166" max="8166" width="5.42578125" style="125" customWidth="1"/>
    <col min="8167" max="8167" width="15.140625" style="125" customWidth="1"/>
    <col min="8168" max="8168" width="8.7109375" style="125" customWidth="1"/>
    <col min="8169" max="8169" width="6.85546875" style="125" customWidth="1"/>
    <col min="8170" max="8170" width="16.42578125" style="125" customWidth="1"/>
    <col min="8171" max="8171" width="8.42578125" style="125" customWidth="1"/>
    <col min="8172" max="8172" width="9" style="125" customWidth="1"/>
    <col min="8173" max="8173" width="19.85546875" style="125" customWidth="1"/>
    <col min="8174" max="8174" width="8.5703125" style="125" customWidth="1"/>
    <col min="8175" max="8175" width="8.28515625" style="125" customWidth="1"/>
    <col min="8176" max="8176" width="16" style="125" customWidth="1"/>
    <col min="8177" max="8177" width="9.140625" style="125" customWidth="1"/>
    <col min="8178" max="8178" width="8.7109375" style="125" customWidth="1"/>
    <col min="8179" max="8179" width="6.85546875" style="125" customWidth="1"/>
    <col min="8180" max="8180" width="14.42578125" style="125" customWidth="1"/>
    <col min="8181" max="8181" width="8.85546875" style="125" customWidth="1"/>
    <col min="8182" max="8183" width="12.5703125" style="125" customWidth="1"/>
    <col min="8184" max="8184" width="12.7109375" style="125" customWidth="1"/>
    <col min="8185" max="8185" width="11.85546875" style="125" customWidth="1"/>
    <col min="8186" max="8186" width="28" style="125" customWidth="1"/>
    <col min="8187" max="8187" width="11.85546875" style="125" customWidth="1"/>
    <col min="8188" max="8417" width="11.7109375" style="125"/>
    <col min="8418" max="8418" width="5.85546875" style="125" customWidth="1"/>
    <col min="8419" max="8419" width="74.28515625" style="125" customWidth="1"/>
    <col min="8420" max="8421" width="8.140625" style="125" customWidth="1"/>
    <col min="8422" max="8422" width="5.42578125" style="125" customWidth="1"/>
    <col min="8423" max="8423" width="15.140625" style="125" customWidth="1"/>
    <col min="8424" max="8424" width="8.7109375" style="125" customWidth="1"/>
    <col min="8425" max="8425" width="6.85546875" style="125" customWidth="1"/>
    <col min="8426" max="8426" width="16.42578125" style="125" customWidth="1"/>
    <col min="8427" max="8427" width="8.42578125" style="125" customWidth="1"/>
    <col min="8428" max="8428" width="9" style="125" customWidth="1"/>
    <col min="8429" max="8429" width="19.85546875" style="125" customWidth="1"/>
    <col min="8430" max="8430" width="8.5703125" style="125" customWidth="1"/>
    <col min="8431" max="8431" width="8.28515625" style="125" customWidth="1"/>
    <col min="8432" max="8432" width="16" style="125" customWidth="1"/>
    <col min="8433" max="8433" width="9.140625" style="125" customWidth="1"/>
    <col min="8434" max="8434" width="8.7109375" style="125" customWidth="1"/>
    <col min="8435" max="8435" width="6.85546875" style="125" customWidth="1"/>
    <col min="8436" max="8436" width="14.42578125" style="125" customWidth="1"/>
    <col min="8437" max="8437" width="8.85546875" style="125" customWidth="1"/>
    <col min="8438" max="8439" width="12.5703125" style="125" customWidth="1"/>
    <col min="8440" max="8440" width="12.7109375" style="125" customWidth="1"/>
    <col min="8441" max="8441" width="11.85546875" style="125" customWidth="1"/>
    <col min="8442" max="8442" width="28" style="125" customWidth="1"/>
    <col min="8443" max="8443" width="11.85546875" style="125" customWidth="1"/>
    <col min="8444" max="8673" width="11.7109375" style="125"/>
    <col min="8674" max="8674" width="5.85546875" style="125" customWidth="1"/>
    <col min="8675" max="8675" width="74.28515625" style="125" customWidth="1"/>
    <col min="8676" max="8677" width="8.140625" style="125" customWidth="1"/>
    <col min="8678" max="8678" width="5.42578125" style="125" customWidth="1"/>
    <col min="8679" max="8679" width="15.140625" style="125" customWidth="1"/>
    <col min="8680" max="8680" width="8.7109375" style="125" customWidth="1"/>
    <col min="8681" max="8681" width="6.85546875" style="125" customWidth="1"/>
    <col min="8682" max="8682" width="16.42578125" style="125" customWidth="1"/>
    <col min="8683" max="8683" width="8.42578125" style="125" customWidth="1"/>
    <col min="8684" max="8684" width="9" style="125" customWidth="1"/>
    <col min="8685" max="8685" width="19.85546875" style="125" customWidth="1"/>
    <col min="8686" max="8686" width="8.5703125" style="125" customWidth="1"/>
    <col min="8687" max="8687" width="8.28515625" style="125" customWidth="1"/>
    <col min="8688" max="8688" width="16" style="125" customWidth="1"/>
    <col min="8689" max="8689" width="9.140625" style="125" customWidth="1"/>
    <col min="8690" max="8690" width="8.7109375" style="125" customWidth="1"/>
    <col min="8691" max="8691" width="6.85546875" style="125" customWidth="1"/>
    <col min="8692" max="8692" width="14.42578125" style="125" customWidth="1"/>
    <col min="8693" max="8693" width="8.85546875" style="125" customWidth="1"/>
    <col min="8694" max="8695" width="12.5703125" style="125" customWidth="1"/>
    <col min="8696" max="8696" width="12.7109375" style="125" customWidth="1"/>
    <col min="8697" max="8697" width="11.85546875" style="125" customWidth="1"/>
    <col min="8698" max="8698" width="28" style="125" customWidth="1"/>
    <col min="8699" max="8699" width="11.85546875" style="125" customWidth="1"/>
    <col min="8700" max="8929" width="11.7109375" style="125"/>
    <col min="8930" max="8930" width="5.85546875" style="125" customWidth="1"/>
    <col min="8931" max="8931" width="74.28515625" style="125" customWidth="1"/>
    <col min="8932" max="8933" width="8.140625" style="125" customWidth="1"/>
    <col min="8934" max="8934" width="5.42578125" style="125" customWidth="1"/>
    <col min="8935" max="8935" width="15.140625" style="125" customWidth="1"/>
    <col min="8936" max="8936" width="8.7109375" style="125" customWidth="1"/>
    <col min="8937" max="8937" width="6.85546875" style="125" customWidth="1"/>
    <col min="8938" max="8938" width="16.42578125" style="125" customWidth="1"/>
    <col min="8939" max="8939" width="8.42578125" style="125" customWidth="1"/>
    <col min="8940" max="8940" width="9" style="125" customWidth="1"/>
    <col min="8941" max="8941" width="19.85546875" style="125" customWidth="1"/>
    <col min="8942" max="8942" width="8.5703125" style="125" customWidth="1"/>
    <col min="8943" max="8943" width="8.28515625" style="125" customWidth="1"/>
    <col min="8944" max="8944" width="16" style="125" customWidth="1"/>
    <col min="8945" max="8945" width="9.140625" style="125" customWidth="1"/>
    <col min="8946" max="8946" width="8.7109375" style="125" customWidth="1"/>
    <col min="8947" max="8947" width="6.85546875" style="125" customWidth="1"/>
    <col min="8948" max="8948" width="14.42578125" style="125" customWidth="1"/>
    <col min="8949" max="8949" width="8.85546875" style="125" customWidth="1"/>
    <col min="8950" max="8951" width="12.5703125" style="125" customWidth="1"/>
    <col min="8952" max="8952" width="12.7109375" style="125" customWidth="1"/>
    <col min="8953" max="8953" width="11.85546875" style="125" customWidth="1"/>
    <col min="8954" max="8954" width="28" style="125" customWidth="1"/>
    <col min="8955" max="8955" width="11.85546875" style="125" customWidth="1"/>
    <col min="8956" max="9185" width="11.7109375" style="125"/>
    <col min="9186" max="9186" width="5.85546875" style="125" customWidth="1"/>
    <col min="9187" max="9187" width="74.28515625" style="125" customWidth="1"/>
    <col min="9188" max="9189" width="8.140625" style="125" customWidth="1"/>
    <col min="9190" max="9190" width="5.42578125" style="125" customWidth="1"/>
    <col min="9191" max="9191" width="15.140625" style="125" customWidth="1"/>
    <col min="9192" max="9192" width="8.7109375" style="125" customWidth="1"/>
    <col min="9193" max="9193" width="6.85546875" style="125" customWidth="1"/>
    <col min="9194" max="9194" width="16.42578125" style="125" customWidth="1"/>
    <col min="9195" max="9195" width="8.42578125" style="125" customWidth="1"/>
    <col min="9196" max="9196" width="9" style="125" customWidth="1"/>
    <col min="9197" max="9197" width="19.85546875" style="125" customWidth="1"/>
    <col min="9198" max="9198" width="8.5703125" style="125" customWidth="1"/>
    <col min="9199" max="9199" width="8.28515625" style="125" customWidth="1"/>
    <col min="9200" max="9200" width="16" style="125" customWidth="1"/>
    <col min="9201" max="9201" width="9.140625" style="125" customWidth="1"/>
    <col min="9202" max="9202" width="8.7109375" style="125" customWidth="1"/>
    <col min="9203" max="9203" width="6.85546875" style="125" customWidth="1"/>
    <col min="9204" max="9204" width="14.42578125" style="125" customWidth="1"/>
    <col min="9205" max="9205" width="8.85546875" style="125" customWidth="1"/>
    <col min="9206" max="9207" width="12.5703125" style="125" customWidth="1"/>
    <col min="9208" max="9208" width="12.7109375" style="125" customWidth="1"/>
    <col min="9209" max="9209" width="11.85546875" style="125" customWidth="1"/>
    <col min="9210" max="9210" width="28" style="125" customWidth="1"/>
    <col min="9211" max="9211" width="11.85546875" style="125" customWidth="1"/>
    <col min="9212" max="9441" width="11.7109375" style="125"/>
    <col min="9442" max="9442" width="5.85546875" style="125" customWidth="1"/>
    <col min="9443" max="9443" width="74.28515625" style="125" customWidth="1"/>
    <col min="9444" max="9445" width="8.140625" style="125" customWidth="1"/>
    <col min="9446" max="9446" width="5.42578125" style="125" customWidth="1"/>
    <col min="9447" max="9447" width="15.140625" style="125" customWidth="1"/>
    <col min="9448" max="9448" width="8.7109375" style="125" customWidth="1"/>
    <col min="9449" max="9449" width="6.85546875" style="125" customWidth="1"/>
    <col min="9450" max="9450" width="16.42578125" style="125" customWidth="1"/>
    <col min="9451" max="9451" width="8.42578125" style="125" customWidth="1"/>
    <col min="9452" max="9452" width="9" style="125" customWidth="1"/>
    <col min="9453" max="9453" width="19.85546875" style="125" customWidth="1"/>
    <col min="9454" max="9454" width="8.5703125" style="125" customWidth="1"/>
    <col min="9455" max="9455" width="8.28515625" style="125" customWidth="1"/>
    <col min="9456" max="9456" width="16" style="125" customWidth="1"/>
    <col min="9457" max="9457" width="9.140625" style="125" customWidth="1"/>
    <col min="9458" max="9458" width="8.7109375" style="125" customWidth="1"/>
    <col min="9459" max="9459" width="6.85546875" style="125" customWidth="1"/>
    <col min="9460" max="9460" width="14.42578125" style="125" customWidth="1"/>
    <col min="9461" max="9461" width="8.85546875" style="125" customWidth="1"/>
    <col min="9462" max="9463" width="12.5703125" style="125" customWidth="1"/>
    <col min="9464" max="9464" width="12.7109375" style="125" customWidth="1"/>
    <col min="9465" max="9465" width="11.85546875" style="125" customWidth="1"/>
    <col min="9466" max="9466" width="28" style="125" customWidth="1"/>
    <col min="9467" max="9467" width="11.85546875" style="125" customWidth="1"/>
    <col min="9468" max="9697" width="11.7109375" style="125"/>
    <col min="9698" max="9698" width="5.85546875" style="125" customWidth="1"/>
    <col min="9699" max="9699" width="74.28515625" style="125" customWidth="1"/>
    <col min="9700" max="9701" width="8.140625" style="125" customWidth="1"/>
    <col min="9702" max="9702" width="5.42578125" style="125" customWidth="1"/>
    <col min="9703" max="9703" width="15.140625" style="125" customWidth="1"/>
    <col min="9704" max="9704" width="8.7109375" style="125" customWidth="1"/>
    <col min="9705" max="9705" width="6.85546875" style="125" customWidth="1"/>
    <col min="9706" max="9706" width="16.42578125" style="125" customWidth="1"/>
    <col min="9707" max="9707" width="8.42578125" style="125" customWidth="1"/>
    <col min="9708" max="9708" width="9" style="125" customWidth="1"/>
    <col min="9709" max="9709" width="19.85546875" style="125" customWidth="1"/>
    <col min="9710" max="9710" width="8.5703125" style="125" customWidth="1"/>
    <col min="9711" max="9711" width="8.28515625" style="125" customWidth="1"/>
    <col min="9712" max="9712" width="16" style="125" customWidth="1"/>
    <col min="9713" max="9713" width="9.140625" style="125" customWidth="1"/>
    <col min="9714" max="9714" width="8.7109375" style="125" customWidth="1"/>
    <col min="9715" max="9715" width="6.85546875" style="125" customWidth="1"/>
    <col min="9716" max="9716" width="14.42578125" style="125" customWidth="1"/>
    <col min="9717" max="9717" width="8.85546875" style="125" customWidth="1"/>
    <col min="9718" max="9719" width="12.5703125" style="125" customWidth="1"/>
    <col min="9720" max="9720" width="12.7109375" style="125" customWidth="1"/>
    <col min="9721" max="9721" width="11.85546875" style="125" customWidth="1"/>
    <col min="9722" max="9722" width="28" style="125" customWidth="1"/>
    <col min="9723" max="9723" width="11.85546875" style="125" customWidth="1"/>
    <col min="9724" max="9953" width="11.7109375" style="125"/>
    <col min="9954" max="9954" width="5.85546875" style="125" customWidth="1"/>
    <col min="9955" max="9955" width="74.28515625" style="125" customWidth="1"/>
    <col min="9956" max="9957" width="8.140625" style="125" customWidth="1"/>
    <col min="9958" max="9958" width="5.42578125" style="125" customWidth="1"/>
    <col min="9959" max="9959" width="15.140625" style="125" customWidth="1"/>
    <col min="9960" max="9960" width="8.7109375" style="125" customWidth="1"/>
    <col min="9961" max="9961" width="6.85546875" style="125" customWidth="1"/>
    <col min="9962" max="9962" width="16.42578125" style="125" customWidth="1"/>
    <col min="9963" max="9963" width="8.42578125" style="125" customWidth="1"/>
    <col min="9964" max="9964" width="9" style="125" customWidth="1"/>
    <col min="9965" max="9965" width="19.85546875" style="125" customWidth="1"/>
    <col min="9966" max="9966" width="8.5703125" style="125" customWidth="1"/>
    <col min="9967" max="9967" width="8.28515625" style="125" customWidth="1"/>
    <col min="9968" max="9968" width="16" style="125" customWidth="1"/>
    <col min="9969" max="9969" width="9.140625" style="125" customWidth="1"/>
    <col min="9970" max="9970" width="8.7109375" style="125" customWidth="1"/>
    <col min="9971" max="9971" width="6.85546875" style="125" customWidth="1"/>
    <col min="9972" max="9972" width="14.42578125" style="125" customWidth="1"/>
    <col min="9973" max="9973" width="8.85546875" style="125" customWidth="1"/>
    <col min="9974" max="9975" width="12.5703125" style="125" customWidth="1"/>
    <col min="9976" max="9976" width="12.7109375" style="125" customWidth="1"/>
    <col min="9977" max="9977" width="11.85546875" style="125" customWidth="1"/>
    <col min="9978" max="9978" width="28" style="125" customWidth="1"/>
    <col min="9979" max="9979" width="11.85546875" style="125" customWidth="1"/>
    <col min="9980" max="10209" width="11.7109375" style="125"/>
    <col min="10210" max="10210" width="5.85546875" style="125" customWidth="1"/>
    <col min="10211" max="10211" width="74.28515625" style="125" customWidth="1"/>
    <col min="10212" max="10213" width="8.140625" style="125" customWidth="1"/>
    <col min="10214" max="10214" width="5.42578125" style="125" customWidth="1"/>
    <col min="10215" max="10215" width="15.140625" style="125" customWidth="1"/>
    <col min="10216" max="10216" width="8.7109375" style="125" customWidth="1"/>
    <col min="10217" max="10217" width="6.85546875" style="125" customWidth="1"/>
    <col min="10218" max="10218" width="16.42578125" style="125" customWidth="1"/>
    <col min="10219" max="10219" width="8.42578125" style="125" customWidth="1"/>
    <col min="10220" max="10220" width="9" style="125" customWidth="1"/>
    <col min="10221" max="10221" width="19.85546875" style="125" customWidth="1"/>
    <col min="10222" max="10222" width="8.5703125" style="125" customWidth="1"/>
    <col min="10223" max="10223" width="8.28515625" style="125" customWidth="1"/>
    <col min="10224" max="10224" width="16" style="125" customWidth="1"/>
    <col min="10225" max="10225" width="9.140625" style="125" customWidth="1"/>
    <col min="10226" max="10226" width="8.7109375" style="125" customWidth="1"/>
    <col min="10227" max="10227" width="6.85546875" style="125" customWidth="1"/>
    <col min="10228" max="10228" width="14.42578125" style="125" customWidth="1"/>
    <col min="10229" max="10229" width="8.85546875" style="125" customWidth="1"/>
    <col min="10230" max="10231" width="12.5703125" style="125" customWidth="1"/>
    <col min="10232" max="10232" width="12.7109375" style="125" customWidth="1"/>
    <col min="10233" max="10233" width="11.85546875" style="125" customWidth="1"/>
    <col min="10234" max="10234" width="28" style="125" customWidth="1"/>
    <col min="10235" max="10235" width="11.85546875" style="125" customWidth="1"/>
    <col min="10236" max="10465" width="11.7109375" style="125"/>
    <col min="10466" max="10466" width="5.85546875" style="125" customWidth="1"/>
    <col min="10467" max="10467" width="74.28515625" style="125" customWidth="1"/>
    <col min="10468" max="10469" width="8.140625" style="125" customWidth="1"/>
    <col min="10470" max="10470" width="5.42578125" style="125" customWidth="1"/>
    <col min="10471" max="10471" width="15.140625" style="125" customWidth="1"/>
    <col min="10472" max="10472" width="8.7109375" style="125" customWidth="1"/>
    <col min="10473" max="10473" width="6.85546875" style="125" customWidth="1"/>
    <col min="10474" max="10474" width="16.42578125" style="125" customWidth="1"/>
    <col min="10475" max="10475" width="8.42578125" style="125" customWidth="1"/>
    <col min="10476" max="10476" width="9" style="125" customWidth="1"/>
    <col min="10477" max="10477" width="19.85546875" style="125" customWidth="1"/>
    <col min="10478" max="10478" width="8.5703125" style="125" customWidth="1"/>
    <col min="10479" max="10479" width="8.28515625" style="125" customWidth="1"/>
    <col min="10480" max="10480" width="16" style="125" customWidth="1"/>
    <col min="10481" max="10481" width="9.140625" style="125" customWidth="1"/>
    <col min="10482" max="10482" width="8.7109375" style="125" customWidth="1"/>
    <col min="10483" max="10483" width="6.85546875" style="125" customWidth="1"/>
    <col min="10484" max="10484" width="14.42578125" style="125" customWidth="1"/>
    <col min="10485" max="10485" width="8.85546875" style="125" customWidth="1"/>
    <col min="10486" max="10487" width="12.5703125" style="125" customWidth="1"/>
    <col min="10488" max="10488" width="12.7109375" style="125" customWidth="1"/>
    <col min="10489" max="10489" width="11.85546875" style="125" customWidth="1"/>
    <col min="10490" max="10490" width="28" style="125" customWidth="1"/>
    <col min="10491" max="10491" width="11.85546875" style="125" customWidth="1"/>
    <col min="10492" max="10721" width="11.7109375" style="125"/>
    <col min="10722" max="10722" width="5.85546875" style="125" customWidth="1"/>
    <col min="10723" max="10723" width="74.28515625" style="125" customWidth="1"/>
    <col min="10724" max="10725" width="8.140625" style="125" customWidth="1"/>
    <col min="10726" max="10726" width="5.42578125" style="125" customWidth="1"/>
    <col min="10727" max="10727" width="15.140625" style="125" customWidth="1"/>
    <col min="10728" max="10728" width="8.7109375" style="125" customWidth="1"/>
    <col min="10729" max="10729" width="6.85546875" style="125" customWidth="1"/>
    <col min="10730" max="10730" width="16.42578125" style="125" customWidth="1"/>
    <col min="10731" max="10731" width="8.42578125" style="125" customWidth="1"/>
    <col min="10732" max="10732" width="9" style="125" customWidth="1"/>
    <col min="10733" max="10733" width="19.85546875" style="125" customWidth="1"/>
    <col min="10734" max="10734" width="8.5703125" style="125" customWidth="1"/>
    <col min="10735" max="10735" width="8.28515625" style="125" customWidth="1"/>
    <col min="10736" max="10736" width="16" style="125" customWidth="1"/>
    <col min="10737" max="10737" width="9.140625" style="125" customWidth="1"/>
    <col min="10738" max="10738" width="8.7109375" style="125" customWidth="1"/>
    <col min="10739" max="10739" width="6.85546875" style="125" customWidth="1"/>
    <col min="10740" max="10740" width="14.42578125" style="125" customWidth="1"/>
    <col min="10741" max="10741" width="8.85546875" style="125" customWidth="1"/>
    <col min="10742" max="10743" width="12.5703125" style="125" customWidth="1"/>
    <col min="10744" max="10744" width="12.7109375" style="125" customWidth="1"/>
    <col min="10745" max="10745" width="11.85546875" style="125" customWidth="1"/>
    <col min="10746" max="10746" width="28" style="125" customWidth="1"/>
    <col min="10747" max="10747" width="11.85546875" style="125" customWidth="1"/>
    <col min="10748" max="10977" width="11.7109375" style="125"/>
    <col min="10978" max="10978" width="5.85546875" style="125" customWidth="1"/>
    <col min="10979" max="10979" width="74.28515625" style="125" customWidth="1"/>
    <col min="10980" max="10981" width="8.140625" style="125" customWidth="1"/>
    <col min="10982" max="10982" width="5.42578125" style="125" customWidth="1"/>
    <col min="10983" max="10983" width="15.140625" style="125" customWidth="1"/>
    <col min="10984" max="10984" width="8.7109375" style="125" customWidth="1"/>
    <col min="10985" max="10985" width="6.85546875" style="125" customWidth="1"/>
    <col min="10986" max="10986" width="16.42578125" style="125" customWidth="1"/>
    <col min="10987" max="10987" width="8.42578125" style="125" customWidth="1"/>
    <col min="10988" max="10988" width="9" style="125" customWidth="1"/>
    <col min="10989" max="10989" width="19.85546875" style="125" customWidth="1"/>
    <col min="10990" max="10990" width="8.5703125" style="125" customWidth="1"/>
    <col min="10991" max="10991" width="8.28515625" style="125" customWidth="1"/>
    <col min="10992" max="10992" width="16" style="125" customWidth="1"/>
    <col min="10993" max="10993" width="9.140625" style="125" customWidth="1"/>
    <col min="10994" max="10994" width="8.7109375" style="125" customWidth="1"/>
    <col min="10995" max="10995" width="6.85546875" style="125" customWidth="1"/>
    <col min="10996" max="10996" width="14.42578125" style="125" customWidth="1"/>
    <col min="10997" max="10997" width="8.85546875" style="125" customWidth="1"/>
    <col min="10998" max="10999" width="12.5703125" style="125" customWidth="1"/>
    <col min="11000" max="11000" width="12.7109375" style="125" customWidth="1"/>
    <col min="11001" max="11001" width="11.85546875" style="125" customWidth="1"/>
    <col min="11002" max="11002" width="28" style="125" customWidth="1"/>
    <col min="11003" max="11003" width="11.85546875" style="125" customWidth="1"/>
    <col min="11004" max="11233" width="11.7109375" style="125"/>
    <col min="11234" max="11234" width="5.85546875" style="125" customWidth="1"/>
    <col min="11235" max="11235" width="74.28515625" style="125" customWidth="1"/>
    <col min="11236" max="11237" width="8.140625" style="125" customWidth="1"/>
    <col min="11238" max="11238" width="5.42578125" style="125" customWidth="1"/>
    <col min="11239" max="11239" width="15.140625" style="125" customWidth="1"/>
    <col min="11240" max="11240" width="8.7109375" style="125" customWidth="1"/>
    <col min="11241" max="11241" width="6.85546875" style="125" customWidth="1"/>
    <col min="11242" max="11242" width="16.42578125" style="125" customWidth="1"/>
    <col min="11243" max="11243" width="8.42578125" style="125" customWidth="1"/>
    <col min="11244" max="11244" width="9" style="125" customWidth="1"/>
    <col min="11245" max="11245" width="19.85546875" style="125" customWidth="1"/>
    <col min="11246" max="11246" width="8.5703125" style="125" customWidth="1"/>
    <col min="11247" max="11247" width="8.28515625" style="125" customWidth="1"/>
    <col min="11248" max="11248" width="16" style="125" customWidth="1"/>
    <col min="11249" max="11249" width="9.140625" style="125" customWidth="1"/>
    <col min="11250" max="11250" width="8.7109375" style="125" customWidth="1"/>
    <col min="11251" max="11251" width="6.85546875" style="125" customWidth="1"/>
    <col min="11252" max="11252" width="14.42578125" style="125" customWidth="1"/>
    <col min="11253" max="11253" width="8.85546875" style="125" customWidth="1"/>
    <col min="11254" max="11255" width="12.5703125" style="125" customWidth="1"/>
    <col min="11256" max="11256" width="12.7109375" style="125" customWidth="1"/>
    <col min="11257" max="11257" width="11.85546875" style="125" customWidth="1"/>
    <col min="11258" max="11258" width="28" style="125" customWidth="1"/>
    <col min="11259" max="11259" width="11.85546875" style="125" customWidth="1"/>
    <col min="11260" max="11489" width="11.7109375" style="125"/>
    <col min="11490" max="11490" width="5.85546875" style="125" customWidth="1"/>
    <col min="11491" max="11491" width="74.28515625" style="125" customWidth="1"/>
    <col min="11492" max="11493" width="8.140625" style="125" customWidth="1"/>
    <col min="11494" max="11494" width="5.42578125" style="125" customWidth="1"/>
    <col min="11495" max="11495" width="15.140625" style="125" customWidth="1"/>
    <col min="11496" max="11496" width="8.7109375" style="125" customWidth="1"/>
    <col min="11497" max="11497" width="6.85546875" style="125" customWidth="1"/>
    <col min="11498" max="11498" width="16.42578125" style="125" customWidth="1"/>
    <col min="11499" max="11499" width="8.42578125" style="125" customWidth="1"/>
    <col min="11500" max="11500" width="9" style="125" customWidth="1"/>
    <col min="11501" max="11501" width="19.85546875" style="125" customWidth="1"/>
    <col min="11502" max="11502" width="8.5703125" style="125" customWidth="1"/>
    <col min="11503" max="11503" width="8.28515625" style="125" customWidth="1"/>
    <col min="11504" max="11504" width="16" style="125" customWidth="1"/>
    <col min="11505" max="11505" width="9.140625" style="125" customWidth="1"/>
    <col min="11506" max="11506" width="8.7109375" style="125" customWidth="1"/>
    <col min="11507" max="11507" width="6.85546875" style="125" customWidth="1"/>
    <col min="11508" max="11508" width="14.42578125" style="125" customWidth="1"/>
    <col min="11509" max="11509" width="8.85546875" style="125" customWidth="1"/>
    <col min="11510" max="11511" width="12.5703125" style="125" customWidth="1"/>
    <col min="11512" max="11512" width="12.7109375" style="125" customWidth="1"/>
    <col min="11513" max="11513" width="11.85546875" style="125" customWidth="1"/>
    <col min="11514" max="11514" width="28" style="125" customWidth="1"/>
    <col min="11515" max="11515" width="11.85546875" style="125" customWidth="1"/>
    <col min="11516" max="11745" width="11.7109375" style="125"/>
    <col min="11746" max="11746" width="5.85546875" style="125" customWidth="1"/>
    <col min="11747" max="11747" width="74.28515625" style="125" customWidth="1"/>
    <col min="11748" max="11749" width="8.140625" style="125" customWidth="1"/>
    <col min="11750" max="11750" width="5.42578125" style="125" customWidth="1"/>
    <col min="11751" max="11751" width="15.140625" style="125" customWidth="1"/>
    <col min="11752" max="11752" width="8.7109375" style="125" customWidth="1"/>
    <col min="11753" max="11753" width="6.85546875" style="125" customWidth="1"/>
    <col min="11754" max="11754" width="16.42578125" style="125" customWidth="1"/>
    <col min="11755" max="11755" width="8.42578125" style="125" customWidth="1"/>
    <col min="11756" max="11756" width="9" style="125" customWidth="1"/>
    <col min="11757" max="11757" width="19.85546875" style="125" customWidth="1"/>
    <col min="11758" max="11758" width="8.5703125" style="125" customWidth="1"/>
    <col min="11759" max="11759" width="8.28515625" style="125" customWidth="1"/>
    <col min="11760" max="11760" width="16" style="125" customWidth="1"/>
    <col min="11761" max="11761" width="9.140625" style="125" customWidth="1"/>
    <col min="11762" max="11762" width="8.7109375" style="125" customWidth="1"/>
    <col min="11763" max="11763" width="6.85546875" style="125" customWidth="1"/>
    <col min="11764" max="11764" width="14.42578125" style="125" customWidth="1"/>
    <col min="11765" max="11765" width="8.85546875" style="125" customWidth="1"/>
    <col min="11766" max="11767" width="12.5703125" style="125" customWidth="1"/>
    <col min="11768" max="11768" width="12.7109375" style="125" customWidth="1"/>
    <col min="11769" max="11769" width="11.85546875" style="125" customWidth="1"/>
    <col min="11770" max="11770" width="28" style="125" customWidth="1"/>
    <col min="11771" max="11771" width="11.85546875" style="125" customWidth="1"/>
    <col min="11772" max="12001" width="11.7109375" style="125"/>
    <col min="12002" max="12002" width="5.85546875" style="125" customWidth="1"/>
    <col min="12003" max="12003" width="74.28515625" style="125" customWidth="1"/>
    <col min="12004" max="12005" width="8.140625" style="125" customWidth="1"/>
    <col min="12006" max="12006" width="5.42578125" style="125" customWidth="1"/>
    <col min="12007" max="12007" width="15.140625" style="125" customWidth="1"/>
    <col min="12008" max="12008" width="8.7109375" style="125" customWidth="1"/>
    <col min="12009" max="12009" width="6.85546875" style="125" customWidth="1"/>
    <col min="12010" max="12010" width="16.42578125" style="125" customWidth="1"/>
    <col min="12011" max="12011" width="8.42578125" style="125" customWidth="1"/>
    <col min="12012" max="12012" width="9" style="125" customWidth="1"/>
    <col min="12013" max="12013" width="19.85546875" style="125" customWidth="1"/>
    <col min="12014" max="12014" width="8.5703125" style="125" customWidth="1"/>
    <col min="12015" max="12015" width="8.28515625" style="125" customWidth="1"/>
    <col min="12016" max="12016" width="16" style="125" customWidth="1"/>
    <col min="12017" max="12017" width="9.140625" style="125" customWidth="1"/>
    <col min="12018" max="12018" width="8.7109375" style="125" customWidth="1"/>
    <col min="12019" max="12019" width="6.85546875" style="125" customWidth="1"/>
    <col min="12020" max="12020" width="14.42578125" style="125" customWidth="1"/>
    <col min="12021" max="12021" width="8.85546875" style="125" customWidth="1"/>
    <col min="12022" max="12023" width="12.5703125" style="125" customWidth="1"/>
    <col min="12024" max="12024" width="12.7109375" style="125" customWidth="1"/>
    <col min="12025" max="12025" width="11.85546875" style="125" customWidth="1"/>
    <col min="12026" max="12026" width="28" style="125" customWidth="1"/>
    <col min="12027" max="12027" width="11.85546875" style="125" customWidth="1"/>
    <col min="12028" max="12257" width="11.7109375" style="125"/>
    <col min="12258" max="12258" width="5.85546875" style="125" customWidth="1"/>
    <col min="12259" max="12259" width="74.28515625" style="125" customWidth="1"/>
    <col min="12260" max="12261" width="8.140625" style="125" customWidth="1"/>
    <col min="12262" max="12262" width="5.42578125" style="125" customWidth="1"/>
    <col min="12263" max="12263" width="15.140625" style="125" customWidth="1"/>
    <col min="12264" max="12264" width="8.7109375" style="125" customWidth="1"/>
    <col min="12265" max="12265" width="6.85546875" style="125" customWidth="1"/>
    <col min="12266" max="12266" width="16.42578125" style="125" customWidth="1"/>
    <col min="12267" max="12267" width="8.42578125" style="125" customWidth="1"/>
    <col min="12268" max="12268" width="9" style="125" customWidth="1"/>
    <col min="12269" max="12269" width="19.85546875" style="125" customWidth="1"/>
    <col min="12270" max="12270" width="8.5703125" style="125" customWidth="1"/>
    <col min="12271" max="12271" width="8.28515625" style="125" customWidth="1"/>
    <col min="12272" max="12272" width="16" style="125" customWidth="1"/>
    <col min="12273" max="12273" width="9.140625" style="125" customWidth="1"/>
    <col min="12274" max="12274" width="8.7109375" style="125" customWidth="1"/>
    <col min="12275" max="12275" width="6.85546875" style="125" customWidth="1"/>
    <col min="12276" max="12276" width="14.42578125" style="125" customWidth="1"/>
    <col min="12277" max="12277" width="8.85546875" style="125" customWidth="1"/>
    <col min="12278" max="12279" width="12.5703125" style="125" customWidth="1"/>
    <col min="12280" max="12280" width="12.7109375" style="125" customWidth="1"/>
    <col min="12281" max="12281" width="11.85546875" style="125" customWidth="1"/>
    <col min="12282" max="12282" width="28" style="125" customWidth="1"/>
    <col min="12283" max="12283" width="11.85546875" style="125" customWidth="1"/>
    <col min="12284" max="12513" width="11.7109375" style="125"/>
    <col min="12514" max="12514" width="5.85546875" style="125" customWidth="1"/>
    <col min="12515" max="12515" width="74.28515625" style="125" customWidth="1"/>
    <col min="12516" max="12517" width="8.140625" style="125" customWidth="1"/>
    <col min="12518" max="12518" width="5.42578125" style="125" customWidth="1"/>
    <col min="12519" max="12519" width="15.140625" style="125" customWidth="1"/>
    <col min="12520" max="12520" width="8.7109375" style="125" customWidth="1"/>
    <col min="12521" max="12521" width="6.85546875" style="125" customWidth="1"/>
    <col min="12522" max="12522" width="16.42578125" style="125" customWidth="1"/>
    <col min="12523" max="12523" width="8.42578125" style="125" customWidth="1"/>
    <col min="12524" max="12524" width="9" style="125" customWidth="1"/>
    <col min="12525" max="12525" width="19.85546875" style="125" customWidth="1"/>
    <col min="12526" max="12526" width="8.5703125" style="125" customWidth="1"/>
    <col min="12527" max="12527" width="8.28515625" style="125" customWidth="1"/>
    <col min="12528" max="12528" width="16" style="125" customWidth="1"/>
    <col min="12529" max="12529" width="9.140625" style="125" customWidth="1"/>
    <col min="12530" max="12530" width="8.7109375" style="125" customWidth="1"/>
    <col min="12531" max="12531" width="6.85546875" style="125" customWidth="1"/>
    <col min="12532" max="12532" width="14.42578125" style="125" customWidth="1"/>
    <col min="12533" max="12533" width="8.85546875" style="125" customWidth="1"/>
    <col min="12534" max="12535" width="12.5703125" style="125" customWidth="1"/>
    <col min="12536" max="12536" width="12.7109375" style="125" customWidth="1"/>
    <col min="12537" max="12537" width="11.85546875" style="125" customWidth="1"/>
    <col min="12538" max="12538" width="28" style="125" customWidth="1"/>
    <col min="12539" max="12539" width="11.85546875" style="125" customWidth="1"/>
    <col min="12540" max="12769" width="11.7109375" style="125"/>
    <col min="12770" max="12770" width="5.85546875" style="125" customWidth="1"/>
    <col min="12771" max="12771" width="74.28515625" style="125" customWidth="1"/>
    <col min="12772" max="12773" width="8.140625" style="125" customWidth="1"/>
    <col min="12774" max="12774" width="5.42578125" style="125" customWidth="1"/>
    <col min="12775" max="12775" width="15.140625" style="125" customWidth="1"/>
    <col min="12776" max="12776" width="8.7109375" style="125" customWidth="1"/>
    <col min="12777" max="12777" width="6.85546875" style="125" customWidth="1"/>
    <col min="12778" max="12778" width="16.42578125" style="125" customWidth="1"/>
    <col min="12779" max="12779" width="8.42578125" style="125" customWidth="1"/>
    <col min="12780" max="12780" width="9" style="125" customWidth="1"/>
    <col min="12781" max="12781" width="19.85546875" style="125" customWidth="1"/>
    <col min="12782" max="12782" width="8.5703125" style="125" customWidth="1"/>
    <col min="12783" max="12783" width="8.28515625" style="125" customWidth="1"/>
    <col min="12784" max="12784" width="16" style="125" customWidth="1"/>
    <col min="12785" max="12785" width="9.140625" style="125" customWidth="1"/>
    <col min="12786" max="12786" width="8.7109375" style="125" customWidth="1"/>
    <col min="12787" max="12787" width="6.85546875" style="125" customWidth="1"/>
    <col min="12788" max="12788" width="14.42578125" style="125" customWidth="1"/>
    <col min="12789" max="12789" width="8.85546875" style="125" customWidth="1"/>
    <col min="12790" max="12791" width="12.5703125" style="125" customWidth="1"/>
    <col min="12792" max="12792" width="12.7109375" style="125" customWidth="1"/>
    <col min="12793" max="12793" width="11.85546875" style="125" customWidth="1"/>
    <col min="12794" max="12794" width="28" style="125" customWidth="1"/>
    <col min="12795" max="12795" width="11.85546875" style="125" customWidth="1"/>
    <col min="12796" max="13025" width="11.7109375" style="125"/>
    <col min="13026" max="13026" width="5.85546875" style="125" customWidth="1"/>
    <col min="13027" max="13027" width="74.28515625" style="125" customWidth="1"/>
    <col min="13028" max="13029" width="8.140625" style="125" customWidth="1"/>
    <col min="13030" max="13030" width="5.42578125" style="125" customWidth="1"/>
    <col min="13031" max="13031" width="15.140625" style="125" customWidth="1"/>
    <col min="13032" max="13032" width="8.7109375" style="125" customWidth="1"/>
    <col min="13033" max="13033" width="6.85546875" style="125" customWidth="1"/>
    <col min="13034" max="13034" width="16.42578125" style="125" customWidth="1"/>
    <col min="13035" max="13035" width="8.42578125" style="125" customWidth="1"/>
    <col min="13036" max="13036" width="9" style="125" customWidth="1"/>
    <col min="13037" max="13037" width="19.85546875" style="125" customWidth="1"/>
    <col min="13038" max="13038" width="8.5703125" style="125" customWidth="1"/>
    <col min="13039" max="13039" width="8.28515625" style="125" customWidth="1"/>
    <col min="13040" max="13040" width="16" style="125" customWidth="1"/>
    <col min="13041" max="13041" width="9.140625" style="125" customWidth="1"/>
    <col min="13042" max="13042" width="8.7109375" style="125" customWidth="1"/>
    <col min="13043" max="13043" width="6.85546875" style="125" customWidth="1"/>
    <col min="13044" max="13044" width="14.42578125" style="125" customWidth="1"/>
    <col min="13045" max="13045" width="8.85546875" style="125" customWidth="1"/>
    <col min="13046" max="13047" width="12.5703125" style="125" customWidth="1"/>
    <col min="13048" max="13048" width="12.7109375" style="125" customWidth="1"/>
    <col min="13049" max="13049" width="11.85546875" style="125" customWidth="1"/>
    <col min="13050" max="13050" width="28" style="125" customWidth="1"/>
    <col min="13051" max="13051" width="11.85546875" style="125" customWidth="1"/>
    <col min="13052" max="13281" width="11.7109375" style="125"/>
    <col min="13282" max="13282" width="5.85546875" style="125" customWidth="1"/>
    <col min="13283" max="13283" width="74.28515625" style="125" customWidth="1"/>
    <col min="13284" max="13285" width="8.140625" style="125" customWidth="1"/>
    <col min="13286" max="13286" width="5.42578125" style="125" customWidth="1"/>
    <col min="13287" max="13287" width="15.140625" style="125" customWidth="1"/>
    <col min="13288" max="13288" width="8.7109375" style="125" customWidth="1"/>
    <col min="13289" max="13289" width="6.85546875" style="125" customWidth="1"/>
    <col min="13290" max="13290" width="16.42578125" style="125" customWidth="1"/>
    <col min="13291" max="13291" width="8.42578125" style="125" customWidth="1"/>
    <col min="13292" max="13292" width="9" style="125" customWidth="1"/>
    <col min="13293" max="13293" width="19.85546875" style="125" customWidth="1"/>
    <col min="13294" max="13294" width="8.5703125" style="125" customWidth="1"/>
    <col min="13295" max="13295" width="8.28515625" style="125" customWidth="1"/>
    <col min="13296" max="13296" width="16" style="125" customWidth="1"/>
    <col min="13297" max="13297" width="9.140625" style="125" customWidth="1"/>
    <col min="13298" max="13298" width="8.7109375" style="125" customWidth="1"/>
    <col min="13299" max="13299" width="6.85546875" style="125" customWidth="1"/>
    <col min="13300" max="13300" width="14.42578125" style="125" customWidth="1"/>
    <col min="13301" max="13301" width="8.85546875" style="125" customWidth="1"/>
    <col min="13302" max="13303" width="12.5703125" style="125" customWidth="1"/>
    <col min="13304" max="13304" width="12.7109375" style="125" customWidth="1"/>
    <col min="13305" max="13305" width="11.85546875" style="125" customWidth="1"/>
    <col min="13306" max="13306" width="28" style="125" customWidth="1"/>
    <col min="13307" max="13307" width="11.85546875" style="125" customWidth="1"/>
    <col min="13308" max="13537" width="11.7109375" style="125"/>
    <col min="13538" max="13538" width="5.85546875" style="125" customWidth="1"/>
    <col min="13539" max="13539" width="74.28515625" style="125" customWidth="1"/>
    <col min="13540" max="13541" width="8.140625" style="125" customWidth="1"/>
    <col min="13542" max="13542" width="5.42578125" style="125" customWidth="1"/>
    <col min="13543" max="13543" width="15.140625" style="125" customWidth="1"/>
    <col min="13544" max="13544" width="8.7109375" style="125" customWidth="1"/>
    <col min="13545" max="13545" width="6.85546875" style="125" customWidth="1"/>
    <col min="13546" max="13546" width="16.42578125" style="125" customWidth="1"/>
    <col min="13547" max="13547" width="8.42578125" style="125" customWidth="1"/>
    <col min="13548" max="13548" width="9" style="125" customWidth="1"/>
    <col min="13549" max="13549" width="19.85546875" style="125" customWidth="1"/>
    <col min="13550" max="13550" width="8.5703125" style="125" customWidth="1"/>
    <col min="13551" max="13551" width="8.28515625" style="125" customWidth="1"/>
    <col min="13552" max="13552" width="16" style="125" customWidth="1"/>
    <col min="13553" max="13553" width="9.140625" style="125" customWidth="1"/>
    <col min="13554" max="13554" width="8.7109375" style="125" customWidth="1"/>
    <col min="13555" max="13555" width="6.85546875" style="125" customWidth="1"/>
    <col min="13556" max="13556" width="14.42578125" style="125" customWidth="1"/>
    <col min="13557" max="13557" width="8.85546875" style="125" customWidth="1"/>
    <col min="13558" max="13559" width="12.5703125" style="125" customWidth="1"/>
    <col min="13560" max="13560" width="12.7109375" style="125" customWidth="1"/>
    <col min="13561" max="13561" width="11.85546875" style="125" customWidth="1"/>
    <col min="13562" max="13562" width="28" style="125" customWidth="1"/>
    <col min="13563" max="13563" width="11.85546875" style="125" customWidth="1"/>
    <col min="13564" max="13793" width="11.7109375" style="125"/>
    <col min="13794" max="13794" width="5.85546875" style="125" customWidth="1"/>
    <col min="13795" max="13795" width="74.28515625" style="125" customWidth="1"/>
    <col min="13796" max="13797" width="8.140625" style="125" customWidth="1"/>
    <col min="13798" max="13798" width="5.42578125" style="125" customWidth="1"/>
    <col min="13799" max="13799" width="15.140625" style="125" customWidth="1"/>
    <col min="13800" max="13800" width="8.7109375" style="125" customWidth="1"/>
    <col min="13801" max="13801" width="6.85546875" style="125" customWidth="1"/>
    <col min="13802" max="13802" width="16.42578125" style="125" customWidth="1"/>
    <col min="13803" max="13803" width="8.42578125" style="125" customWidth="1"/>
    <col min="13804" max="13804" width="9" style="125" customWidth="1"/>
    <col min="13805" max="13805" width="19.85546875" style="125" customWidth="1"/>
    <col min="13806" max="13806" width="8.5703125" style="125" customWidth="1"/>
    <col min="13807" max="13807" width="8.28515625" style="125" customWidth="1"/>
    <col min="13808" max="13808" width="16" style="125" customWidth="1"/>
    <col min="13809" max="13809" width="9.140625" style="125" customWidth="1"/>
    <col min="13810" max="13810" width="8.7109375" style="125" customWidth="1"/>
    <col min="13811" max="13811" width="6.85546875" style="125" customWidth="1"/>
    <col min="13812" max="13812" width="14.42578125" style="125" customWidth="1"/>
    <col min="13813" max="13813" width="8.85546875" style="125" customWidth="1"/>
    <col min="13814" max="13815" width="12.5703125" style="125" customWidth="1"/>
    <col min="13816" max="13816" width="12.7109375" style="125" customWidth="1"/>
    <col min="13817" max="13817" width="11.85546875" style="125" customWidth="1"/>
    <col min="13818" max="13818" width="28" style="125" customWidth="1"/>
    <col min="13819" max="13819" width="11.85546875" style="125" customWidth="1"/>
    <col min="13820" max="14049" width="11.7109375" style="125"/>
    <col min="14050" max="14050" width="5.85546875" style="125" customWidth="1"/>
    <col min="14051" max="14051" width="74.28515625" style="125" customWidth="1"/>
    <col min="14052" max="14053" width="8.140625" style="125" customWidth="1"/>
    <col min="14054" max="14054" width="5.42578125" style="125" customWidth="1"/>
    <col min="14055" max="14055" width="15.140625" style="125" customWidth="1"/>
    <col min="14056" max="14056" width="8.7109375" style="125" customWidth="1"/>
    <col min="14057" max="14057" width="6.85546875" style="125" customWidth="1"/>
    <col min="14058" max="14058" width="16.42578125" style="125" customWidth="1"/>
    <col min="14059" max="14059" width="8.42578125" style="125" customWidth="1"/>
    <col min="14060" max="14060" width="9" style="125" customWidth="1"/>
    <col min="14061" max="14061" width="19.85546875" style="125" customWidth="1"/>
    <col min="14062" max="14062" width="8.5703125" style="125" customWidth="1"/>
    <col min="14063" max="14063" width="8.28515625" style="125" customWidth="1"/>
    <col min="14064" max="14064" width="16" style="125" customWidth="1"/>
    <col min="14065" max="14065" width="9.140625" style="125" customWidth="1"/>
    <col min="14066" max="14066" width="8.7109375" style="125" customWidth="1"/>
    <col min="14067" max="14067" width="6.85546875" style="125" customWidth="1"/>
    <col min="14068" max="14068" width="14.42578125" style="125" customWidth="1"/>
    <col min="14069" max="14069" width="8.85546875" style="125" customWidth="1"/>
    <col min="14070" max="14071" width="12.5703125" style="125" customWidth="1"/>
    <col min="14072" max="14072" width="12.7109375" style="125" customWidth="1"/>
    <col min="14073" max="14073" width="11.85546875" style="125" customWidth="1"/>
    <col min="14074" max="14074" width="28" style="125" customWidth="1"/>
    <col min="14075" max="14075" width="11.85546875" style="125" customWidth="1"/>
    <col min="14076" max="14305" width="11.7109375" style="125"/>
    <col min="14306" max="14306" width="5.85546875" style="125" customWidth="1"/>
    <col min="14307" max="14307" width="74.28515625" style="125" customWidth="1"/>
    <col min="14308" max="14309" width="8.140625" style="125" customWidth="1"/>
    <col min="14310" max="14310" width="5.42578125" style="125" customWidth="1"/>
    <col min="14311" max="14311" width="15.140625" style="125" customWidth="1"/>
    <col min="14312" max="14312" width="8.7109375" style="125" customWidth="1"/>
    <col min="14313" max="14313" width="6.85546875" style="125" customWidth="1"/>
    <col min="14314" max="14314" width="16.42578125" style="125" customWidth="1"/>
    <col min="14315" max="14315" width="8.42578125" style="125" customWidth="1"/>
    <col min="14316" max="14316" width="9" style="125" customWidth="1"/>
    <col min="14317" max="14317" width="19.85546875" style="125" customWidth="1"/>
    <col min="14318" max="14318" width="8.5703125" style="125" customWidth="1"/>
    <col min="14319" max="14319" width="8.28515625" style="125" customWidth="1"/>
    <col min="14320" max="14320" width="16" style="125" customWidth="1"/>
    <col min="14321" max="14321" width="9.140625" style="125" customWidth="1"/>
    <col min="14322" max="14322" width="8.7109375" style="125" customWidth="1"/>
    <col min="14323" max="14323" width="6.85546875" style="125" customWidth="1"/>
    <col min="14324" max="14324" width="14.42578125" style="125" customWidth="1"/>
    <col min="14325" max="14325" width="8.85546875" style="125" customWidth="1"/>
    <col min="14326" max="14327" width="12.5703125" style="125" customWidth="1"/>
    <col min="14328" max="14328" width="12.7109375" style="125" customWidth="1"/>
    <col min="14329" max="14329" width="11.85546875" style="125" customWidth="1"/>
    <col min="14330" max="14330" width="28" style="125" customWidth="1"/>
    <col min="14331" max="14331" width="11.85546875" style="125" customWidth="1"/>
    <col min="14332" max="14561" width="11.7109375" style="125"/>
    <col min="14562" max="14562" width="5.85546875" style="125" customWidth="1"/>
    <col min="14563" max="14563" width="74.28515625" style="125" customWidth="1"/>
    <col min="14564" max="14565" width="8.140625" style="125" customWidth="1"/>
    <col min="14566" max="14566" width="5.42578125" style="125" customWidth="1"/>
    <col min="14567" max="14567" width="15.140625" style="125" customWidth="1"/>
    <col min="14568" max="14568" width="8.7109375" style="125" customWidth="1"/>
    <col min="14569" max="14569" width="6.85546875" style="125" customWidth="1"/>
    <col min="14570" max="14570" width="16.42578125" style="125" customWidth="1"/>
    <col min="14571" max="14571" width="8.42578125" style="125" customWidth="1"/>
    <col min="14572" max="14572" width="9" style="125" customWidth="1"/>
    <col min="14573" max="14573" width="19.85546875" style="125" customWidth="1"/>
    <col min="14574" max="14574" width="8.5703125" style="125" customWidth="1"/>
    <col min="14575" max="14575" width="8.28515625" style="125" customWidth="1"/>
    <col min="14576" max="14576" width="16" style="125" customWidth="1"/>
    <col min="14577" max="14577" width="9.140625" style="125" customWidth="1"/>
    <col min="14578" max="14578" width="8.7109375" style="125" customWidth="1"/>
    <col min="14579" max="14579" width="6.85546875" style="125" customWidth="1"/>
    <col min="14580" max="14580" width="14.42578125" style="125" customWidth="1"/>
    <col min="14581" max="14581" width="8.85546875" style="125" customWidth="1"/>
    <col min="14582" max="14583" width="12.5703125" style="125" customWidth="1"/>
    <col min="14584" max="14584" width="12.7109375" style="125" customWidth="1"/>
    <col min="14585" max="14585" width="11.85546875" style="125" customWidth="1"/>
    <col min="14586" max="14586" width="28" style="125" customWidth="1"/>
    <col min="14587" max="14587" width="11.85546875" style="125" customWidth="1"/>
    <col min="14588" max="14817" width="11.7109375" style="125"/>
    <col min="14818" max="14818" width="5.85546875" style="125" customWidth="1"/>
    <col min="14819" max="14819" width="74.28515625" style="125" customWidth="1"/>
    <col min="14820" max="14821" width="8.140625" style="125" customWidth="1"/>
    <col min="14822" max="14822" width="5.42578125" style="125" customWidth="1"/>
    <col min="14823" max="14823" width="15.140625" style="125" customWidth="1"/>
    <col min="14824" max="14824" width="8.7109375" style="125" customWidth="1"/>
    <col min="14825" max="14825" width="6.85546875" style="125" customWidth="1"/>
    <col min="14826" max="14826" width="16.42578125" style="125" customWidth="1"/>
    <col min="14827" max="14827" width="8.42578125" style="125" customWidth="1"/>
    <col min="14828" max="14828" width="9" style="125" customWidth="1"/>
    <col min="14829" max="14829" width="19.85546875" style="125" customWidth="1"/>
    <col min="14830" max="14830" width="8.5703125" style="125" customWidth="1"/>
    <col min="14831" max="14831" width="8.28515625" style="125" customWidth="1"/>
    <col min="14832" max="14832" width="16" style="125" customWidth="1"/>
    <col min="14833" max="14833" width="9.140625" style="125" customWidth="1"/>
    <col min="14834" max="14834" width="8.7109375" style="125" customWidth="1"/>
    <col min="14835" max="14835" width="6.85546875" style="125" customWidth="1"/>
    <col min="14836" max="14836" width="14.42578125" style="125" customWidth="1"/>
    <col min="14837" max="14837" width="8.85546875" style="125" customWidth="1"/>
    <col min="14838" max="14839" width="12.5703125" style="125" customWidth="1"/>
    <col min="14840" max="14840" width="12.7109375" style="125" customWidth="1"/>
    <col min="14841" max="14841" width="11.85546875" style="125" customWidth="1"/>
    <col min="14842" max="14842" width="28" style="125" customWidth="1"/>
    <col min="14843" max="14843" width="11.85546875" style="125" customWidth="1"/>
    <col min="14844" max="15073" width="11.7109375" style="125"/>
    <col min="15074" max="15074" width="5.85546875" style="125" customWidth="1"/>
    <col min="15075" max="15075" width="74.28515625" style="125" customWidth="1"/>
    <col min="15076" max="15077" width="8.140625" style="125" customWidth="1"/>
    <col min="15078" max="15078" width="5.42578125" style="125" customWidth="1"/>
    <col min="15079" max="15079" width="15.140625" style="125" customWidth="1"/>
    <col min="15080" max="15080" width="8.7109375" style="125" customWidth="1"/>
    <col min="15081" max="15081" width="6.85546875" style="125" customWidth="1"/>
    <col min="15082" max="15082" width="16.42578125" style="125" customWidth="1"/>
    <col min="15083" max="15083" width="8.42578125" style="125" customWidth="1"/>
    <col min="15084" max="15084" width="9" style="125" customWidth="1"/>
    <col min="15085" max="15085" width="19.85546875" style="125" customWidth="1"/>
    <col min="15086" max="15086" width="8.5703125" style="125" customWidth="1"/>
    <col min="15087" max="15087" width="8.28515625" style="125" customWidth="1"/>
    <col min="15088" max="15088" width="16" style="125" customWidth="1"/>
    <col min="15089" max="15089" width="9.140625" style="125" customWidth="1"/>
    <col min="15090" max="15090" width="8.7109375" style="125" customWidth="1"/>
    <col min="15091" max="15091" width="6.85546875" style="125" customWidth="1"/>
    <col min="15092" max="15092" width="14.42578125" style="125" customWidth="1"/>
    <col min="15093" max="15093" width="8.85546875" style="125" customWidth="1"/>
    <col min="15094" max="15095" width="12.5703125" style="125" customWidth="1"/>
    <col min="15096" max="15096" width="12.7109375" style="125" customWidth="1"/>
    <col min="15097" max="15097" width="11.85546875" style="125" customWidth="1"/>
    <col min="15098" max="15098" width="28" style="125" customWidth="1"/>
    <col min="15099" max="15099" width="11.85546875" style="125" customWidth="1"/>
    <col min="15100" max="15329" width="11.7109375" style="125"/>
    <col min="15330" max="15330" width="5.85546875" style="125" customWidth="1"/>
    <col min="15331" max="15331" width="74.28515625" style="125" customWidth="1"/>
    <col min="15332" max="15333" width="8.140625" style="125" customWidth="1"/>
    <col min="15334" max="15334" width="5.42578125" style="125" customWidth="1"/>
    <col min="15335" max="15335" width="15.140625" style="125" customWidth="1"/>
    <col min="15336" max="15336" width="8.7109375" style="125" customWidth="1"/>
    <col min="15337" max="15337" width="6.85546875" style="125" customWidth="1"/>
    <col min="15338" max="15338" width="16.42578125" style="125" customWidth="1"/>
    <col min="15339" max="15339" width="8.42578125" style="125" customWidth="1"/>
    <col min="15340" max="15340" width="9" style="125" customWidth="1"/>
    <col min="15341" max="15341" width="19.85546875" style="125" customWidth="1"/>
    <col min="15342" max="15342" width="8.5703125" style="125" customWidth="1"/>
    <col min="15343" max="15343" width="8.28515625" style="125" customWidth="1"/>
    <col min="15344" max="15344" width="16" style="125" customWidth="1"/>
    <col min="15345" max="15345" width="9.140625" style="125" customWidth="1"/>
    <col min="15346" max="15346" width="8.7109375" style="125" customWidth="1"/>
    <col min="15347" max="15347" width="6.85546875" style="125" customWidth="1"/>
    <col min="15348" max="15348" width="14.42578125" style="125" customWidth="1"/>
    <col min="15349" max="15349" width="8.85546875" style="125" customWidth="1"/>
    <col min="15350" max="15351" width="12.5703125" style="125" customWidth="1"/>
    <col min="15352" max="15352" width="12.7109375" style="125" customWidth="1"/>
    <col min="15353" max="15353" width="11.85546875" style="125" customWidth="1"/>
    <col min="15354" max="15354" width="28" style="125" customWidth="1"/>
    <col min="15355" max="15355" width="11.85546875" style="125" customWidth="1"/>
    <col min="15356" max="15585" width="11.7109375" style="125"/>
    <col min="15586" max="15586" width="5.85546875" style="125" customWidth="1"/>
    <col min="15587" max="15587" width="74.28515625" style="125" customWidth="1"/>
    <col min="15588" max="15589" width="8.140625" style="125" customWidth="1"/>
    <col min="15590" max="15590" width="5.42578125" style="125" customWidth="1"/>
    <col min="15591" max="15591" width="15.140625" style="125" customWidth="1"/>
    <col min="15592" max="15592" width="8.7109375" style="125" customWidth="1"/>
    <col min="15593" max="15593" width="6.85546875" style="125" customWidth="1"/>
    <col min="15594" max="15594" width="16.42578125" style="125" customWidth="1"/>
    <col min="15595" max="15595" width="8.42578125" style="125" customWidth="1"/>
    <col min="15596" max="15596" width="9" style="125" customWidth="1"/>
    <col min="15597" max="15597" width="19.85546875" style="125" customWidth="1"/>
    <col min="15598" max="15598" width="8.5703125" style="125" customWidth="1"/>
    <col min="15599" max="15599" width="8.28515625" style="125" customWidth="1"/>
    <col min="15600" max="15600" width="16" style="125" customWidth="1"/>
    <col min="15601" max="15601" width="9.140625" style="125" customWidth="1"/>
    <col min="15602" max="15602" width="8.7109375" style="125" customWidth="1"/>
    <col min="15603" max="15603" width="6.85546875" style="125" customWidth="1"/>
    <col min="15604" max="15604" width="14.42578125" style="125" customWidth="1"/>
    <col min="15605" max="15605" width="8.85546875" style="125" customWidth="1"/>
    <col min="15606" max="15607" width="12.5703125" style="125" customWidth="1"/>
    <col min="15608" max="15608" width="12.7109375" style="125" customWidth="1"/>
    <col min="15609" max="15609" width="11.85546875" style="125" customWidth="1"/>
    <col min="15610" max="15610" width="28" style="125" customWidth="1"/>
    <col min="15611" max="15611" width="11.85546875" style="125" customWidth="1"/>
    <col min="15612" max="15841" width="11.7109375" style="125"/>
    <col min="15842" max="15842" width="5.85546875" style="125" customWidth="1"/>
    <col min="15843" max="15843" width="74.28515625" style="125" customWidth="1"/>
    <col min="15844" max="15845" width="8.140625" style="125" customWidth="1"/>
    <col min="15846" max="15846" width="5.42578125" style="125" customWidth="1"/>
    <col min="15847" max="15847" width="15.140625" style="125" customWidth="1"/>
    <col min="15848" max="15848" width="8.7109375" style="125" customWidth="1"/>
    <col min="15849" max="15849" width="6.85546875" style="125" customWidth="1"/>
    <col min="15850" max="15850" width="16.42578125" style="125" customWidth="1"/>
    <col min="15851" max="15851" width="8.42578125" style="125" customWidth="1"/>
    <col min="15852" max="15852" width="9" style="125" customWidth="1"/>
    <col min="15853" max="15853" width="19.85546875" style="125" customWidth="1"/>
    <col min="15854" max="15854" width="8.5703125" style="125" customWidth="1"/>
    <col min="15855" max="15855" width="8.28515625" style="125" customWidth="1"/>
    <col min="15856" max="15856" width="16" style="125" customWidth="1"/>
    <col min="15857" max="15857" width="9.140625" style="125" customWidth="1"/>
    <col min="15858" max="15858" width="8.7109375" style="125" customWidth="1"/>
    <col min="15859" max="15859" width="6.85546875" style="125" customWidth="1"/>
    <col min="15860" max="15860" width="14.42578125" style="125" customWidth="1"/>
    <col min="15861" max="15861" width="8.85546875" style="125" customWidth="1"/>
    <col min="15862" max="15863" width="12.5703125" style="125" customWidth="1"/>
    <col min="15864" max="15864" width="12.7109375" style="125" customWidth="1"/>
    <col min="15865" max="15865" width="11.85546875" style="125" customWidth="1"/>
    <col min="15866" max="15866" width="28" style="125" customWidth="1"/>
    <col min="15867" max="15867" width="11.85546875" style="125" customWidth="1"/>
    <col min="15868" max="16097" width="11.7109375" style="125"/>
    <col min="16098" max="16098" width="5.85546875" style="125" customWidth="1"/>
    <col min="16099" max="16099" width="74.28515625" style="125" customWidth="1"/>
    <col min="16100" max="16101" width="8.140625" style="125" customWidth="1"/>
    <col min="16102" max="16102" width="5.42578125" style="125" customWidth="1"/>
    <col min="16103" max="16103" width="15.140625" style="125" customWidth="1"/>
    <col min="16104" max="16104" width="8.7109375" style="125" customWidth="1"/>
    <col min="16105" max="16105" width="6.85546875" style="125" customWidth="1"/>
    <col min="16106" max="16106" width="16.42578125" style="125" customWidth="1"/>
    <col min="16107" max="16107" width="8.42578125" style="125" customWidth="1"/>
    <col min="16108" max="16108" width="9" style="125" customWidth="1"/>
    <col min="16109" max="16109" width="19.85546875" style="125" customWidth="1"/>
    <col min="16110" max="16110" width="8.5703125" style="125" customWidth="1"/>
    <col min="16111" max="16111" width="8.28515625" style="125" customWidth="1"/>
    <col min="16112" max="16112" width="16" style="125" customWidth="1"/>
    <col min="16113" max="16113" width="9.140625" style="125" customWidth="1"/>
    <col min="16114" max="16114" width="8.7109375" style="125" customWidth="1"/>
    <col min="16115" max="16115" width="6.85546875" style="125" customWidth="1"/>
    <col min="16116" max="16116" width="14.42578125" style="125" customWidth="1"/>
    <col min="16117" max="16117" width="8.85546875" style="125" customWidth="1"/>
    <col min="16118" max="16119" width="12.5703125" style="125" customWidth="1"/>
    <col min="16120" max="16120" width="12.7109375" style="125" customWidth="1"/>
    <col min="16121" max="16121" width="11.85546875" style="125" customWidth="1"/>
    <col min="16122" max="16122" width="28" style="125" customWidth="1"/>
    <col min="16123" max="16123" width="11.85546875" style="125" customWidth="1"/>
    <col min="16124" max="16384" width="11.7109375" style="125"/>
  </cols>
  <sheetData>
    <row r="1" spans="1:21" ht="50.25" customHeight="1">
      <c r="O1" s="128"/>
      <c r="P1" s="279" t="s">
        <v>49</v>
      </c>
      <c r="Q1" s="279"/>
      <c r="R1" s="279"/>
      <c r="S1" s="279"/>
      <c r="T1" s="279"/>
      <c r="U1" s="279"/>
    </row>
    <row r="2" spans="1:21" ht="42.75" customHeight="1">
      <c r="O2" s="128"/>
      <c r="Q2" s="128"/>
      <c r="R2" s="128"/>
      <c r="T2" s="128"/>
      <c r="U2" s="128"/>
    </row>
    <row r="3" spans="1:21" ht="34.5" customHeight="1">
      <c r="A3" s="280" t="s">
        <v>383</v>
      </c>
      <c r="B3" s="280"/>
      <c r="C3" s="280"/>
      <c r="D3" s="280"/>
      <c r="E3" s="280"/>
      <c r="F3" s="280"/>
      <c r="G3" s="280"/>
      <c r="H3" s="280"/>
      <c r="I3" s="280"/>
      <c r="J3" s="280"/>
      <c r="K3" s="280"/>
      <c r="L3" s="280"/>
      <c r="M3" s="280"/>
      <c r="N3" s="280"/>
      <c r="O3" s="280"/>
      <c r="P3" s="280"/>
      <c r="Q3" s="280"/>
      <c r="R3" s="280"/>
      <c r="S3" s="280"/>
      <c r="T3" s="280"/>
      <c r="U3" s="280"/>
    </row>
    <row r="4" spans="1:21" ht="35.25" customHeight="1">
      <c r="A4" s="239" t="s">
        <v>50</v>
      </c>
      <c r="B4" s="127"/>
      <c r="C4" s="127"/>
      <c r="H4" s="128"/>
      <c r="K4" s="128"/>
      <c r="N4" s="121"/>
      <c r="O4" s="152"/>
      <c r="P4" s="214"/>
      <c r="Q4" s="152"/>
      <c r="R4" s="152"/>
      <c r="S4" s="124"/>
      <c r="T4" s="281"/>
      <c r="U4" s="281"/>
    </row>
    <row r="5" spans="1:21" ht="44.25" customHeight="1">
      <c r="A5" s="239" t="s">
        <v>51</v>
      </c>
      <c r="B5" s="127"/>
      <c r="C5" s="129"/>
      <c r="G5" s="130" t="s">
        <v>402</v>
      </c>
      <c r="H5" s="229"/>
      <c r="K5" s="128"/>
      <c r="N5" s="121"/>
      <c r="O5" s="128" t="s">
        <v>52</v>
      </c>
      <c r="Q5" s="128"/>
      <c r="R5" s="128"/>
      <c r="T5" s="153" t="s">
        <v>53</v>
      </c>
      <c r="U5" s="128"/>
    </row>
    <row r="6" spans="1:21" s="119" customFormat="1" ht="47.25" customHeight="1">
      <c r="A6" s="239" t="s">
        <v>54</v>
      </c>
      <c r="B6" s="127"/>
      <c r="C6" s="127"/>
      <c r="F6" s="247"/>
      <c r="H6" s="230" t="s">
        <v>55</v>
      </c>
      <c r="I6" s="215"/>
      <c r="J6" s="215"/>
      <c r="K6" s="208" t="s">
        <v>56</v>
      </c>
      <c r="M6" s="215" t="s">
        <v>403</v>
      </c>
      <c r="N6" s="153"/>
      <c r="O6" s="119" t="s">
        <v>57</v>
      </c>
      <c r="P6" s="215"/>
      <c r="S6" s="119" t="s">
        <v>58</v>
      </c>
      <c r="U6" s="127"/>
    </row>
    <row r="7" spans="1:21" ht="32.25" customHeight="1">
      <c r="A7" s="209" t="s">
        <v>59</v>
      </c>
      <c r="B7" s="131"/>
      <c r="C7" s="128"/>
      <c r="K7" s="210" t="s">
        <v>60</v>
      </c>
      <c r="N7" s="139"/>
      <c r="O7" s="125" t="s">
        <v>61</v>
      </c>
      <c r="S7" s="119" t="s">
        <v>62</v>
      </c>
      <c r="T7" s="139"/>
      <c r="U7" s="128"/>
    </row>
    <row r="8" spans="1:21" ht="42" customHeight="1">
      <c r="A8" s="209" t="s">
        <v>63</v>
      </c>
      <c r="B8" s="132"/>
      <c r="C8" s="127"/>
      <c r="G8" s="133"/>
      <c r="K8" s="210" t="s">
        <v>64</v>
      </c>
      <c r="N8" s="139"/>
      <c r="O8" s="125" t="s">
        <v>65</v>
      </c>
      <c r="S8" s="119" t="s">
        <v>66</v>
      </c>
      <c r="T8" s="139"/>
      <c r="U8" s="128"/>
    </row>
    <row r="9" spans="1:21" ht="42.75" customHeight="1">
      <c r="A9" s="209" t="s">
        <v>67</v>
      </c>
      <c r="B9" s="134"/>
      <c r="C9" s="127"/>
      <c r="G9" s="135"/>
      <c r="K9" s="128"/>
      <c r="N9" s="139"/>
      <c r="O9" s="128"/>
      <c r="Q9" s="128"/>
      <c r="R9" s="128"/>
      <c r="T9" s="139"/>
      <c r="U9" s="128"/>
    </row>
    <row r="10" spans="1:21" ht="40.5" customHeight="1">
      <c r="A10" s="136" t="s">
        <v>389</v>
      </c>
      <c r="B10" s="134"/>
      <c r="C10" s="127"/>
      <c r="G10" s="133"/>
      <c r="H10" s="130" t="s">
        <v>68</v>
      </c>
      <c r="K10" s="210" t="s">
        <v>69</v>
      </c>
      <c r="N10" s="139"/>
      <c r="O10" s="128"/>
      <c r="Q10" s="128"/>
      <c r="R10" s="128"/>
      <c r="T10" s="139"/>
      <c r="U10" s="128"/>
    </row>
    <row r="11" spans="1:21" ht="42" customHeight="1">
      <c r="A11" s="248" t="s">
        <v>390</v>
      </c>
      <c r="B11" s="138"/>
      <c r="C11" s="139"/>
      <c r="K11" s="210" t="s">
        <v>70</v>
      </c>
      <c r="N11" s="139"/>
      <c r="O11" s="128"/>
      <c r="Q11" s="128"/>
      <c r="R11" s="128"/>
      <c r="T11" s="139"/>
      <c r="U11" s="128"/>
    </row>
    <row r="12" spans="1:21" ht="40.5" customHeight="1">
      <c r="A12" s="137"/>
      <c r="B12" s="211" t="s">
        <v>391</v>
      </c>
      <c r="C12" s="139"/>
      <c r="G12" s="133"/>
      <c r="H12" s="133"/>
      <c r="L12" s="133"/>
      <c r="M12" s="249"/>
      <c r="N12" s="139"/>
      <c r="O12" s="128"/>
      <c r="Q12" s="128"/>
      <c r="R12" s="128"/>
      <c r="T12" s="139"/>
      <c r="U12" s="128"/>
    </row>
    <row r="13" spans="1:21" ht="45" customHeight="1">
      <c r="A13" s="140"/>
      <c r="B13" s="211" t="s">
        <v>60</v>
      </c>
      <c r="C13" s="133"/>
      <c r="G13" s="135"/>
      <c r="H13" s="133"/>
      <c r="L13" s="133"/>
      <c r="M13" s="249"/>
      <c r="N13" s="139"/>
      <c r="O13" s="128"/>
      <c r="Q13" s="128"/>
      <c r="R13" s="128"/>
      <c r="T13" s="139"/>
      <c r="U13" s="128"/>
    </row>
    <row r="14" spans="1:21" ht="42" customHeight="1">
      <c r="A14" s="137"/>
      <c r="B14" s="211" t="s">
        <v>64</v>
      </c>
      <c r="C14" s="133"/>
      <c r="G14" s="130" t="s">
        <v>71</v>
      </c>
      <c r="H14" s="133"/>
      <c r="L14" s="133"/>
      <c r="M14" s="139" t="s">
        <v>404</v>
      </c>
      <c r="N14" s="139"/>
      <c r="O14" s="128"/>
      <c r="Q14" s="128"/>
      <c r="R14" s="128"/>
      <c r="T14" s="139"/>
      <c r="U14" s="128"/>
    </row>
    <row r="15" spans="1:21" ht="50.25" customHeight="1">
      <c r="A15" s="137" t="s">
        <v>72</v>
      </c>
      <c r="B15" s="138"/>
      <c r="C15" s="133"/>
      <c r="G15" s="130" t="s">
        <v>73</v>
      </c>
      <c r="H15" s="133"/>
      <c r="L15" s="133"/>
      <c r="M15" s="249"/>
      <c r="N15" s="139" t="s">
        <v>404</v>
      </c>
      <c r="O15" s="139"/>
      <c r="Q15" s="128"/>
      <c r="R15" s="128"/>
      <c r="T15" s="139"/>
      <c r="U15" s="128"/>
    </row>
    <row r="16" spans="1:21" ht="54.75" customHeight="1">
      <c r="A16" s="137"/>
      <c r="B16" s="211" t="s">
        <v>69</v>
      </c>
      <c r="C16" s="133"/>
      <c r="G16" s="130" t="s">
        <v>392</v>
      </c>
      <c r="H16" s="133"/>
      <c r="L16" s="133"/>
      <c r="M16" s="249"/>
      <c r="N16" s="139"/>
      <c r="O16" s="128"/>
      <c r="Q16" s="128"/>
      <c r="R16" s="128"/>
      <c r="T16" s="139"/>
      <c r="U16" s="128"/>
    </row>
    <row r="17" spans="1:21" ht="39.75" customHeight="1">
      <c r="A17" s="140"/>
      <c r="B17" s="211" t="s">
        <v>70</v>
      </c>
      <c r="C17" s="133"/>
      <c r="G17" s="130" t="s">
        <v>74</v>
      </c>
      <c r="H17" s="133"/>
      <c r="L17" s="133"/>
      <c r="M17" s="249" t="s">
        <v>375</v>
      </c>
      <c r="N17" s="139"/>
      <c r="O17" s="128"/>
      <c r="Q17" s="128"/>
      <c r="R17" s="128"/>
      <c r="T17" s="139"/>
      <c r="U17" s="128"/>
    </row>
    <row r="18" spans="1:21" ht="89.25" customHeight="1">
      <c r="A18" s="121"/>
      <c r="B18" s="128"/>
      <c r="C18" s="141"/>
      <c r="D18" s="128"/>
      <c r="E18" s="128"/>
      <c r="F18" s="139"/>
      <c r="G18" s="128"/>
      <c r="H18" s="229"/>
      <c r="K18" s="128"/>
      <c r="L18" s="128"/>
      <c r="N18" s="154"/>
      <c r="O18" s="128"/>
      <c r="Q18" s="128"/>
      <c r="R18" s="128"/>
      <c r="S18" s="119" t="s">
        <v>75</v>
      </c>
      <c r="T18" s="139"/>
      <c r="U18" s="128"/>
    </row>
    <row r="19" spans="1:21" s="120" customFormat="1" ht="72.95" customHeight="1">
      <c r="A19" s="286" t="s">
        <v>76</v>
      </c>
      <c r="B19" s="282" t="s">
        <v>77</v>
      </c>
      <c r="C19" s="287" t="s">
        <v>78</v>
      </c>
      <c r="D19" s="282" t="s">
        <v>79</v>
      </c>
      <c r="E19" s="282"/>
      <c r="F19" s="282"/>
      <c r="G19" s="282" t="s">
        <v>376</v>
      </c>
      <c r="H19" s="282"/>
      <c r="I19" s="282"/>
      <c r="J19" s="241"/>
      <c r="K19" s="283" t="s">
        <v>377</v>
      </c>
      <c r="L19" s="284"/>
      <c r="M19" s="285"/>
      <c r="N19" s="283" t="s">
        <v>80</v>
      </c>
      <c r="O19" s="284"/>
      <c r="P19" s="285"/>
      <c r="Q19" s="283" t="s">
        <v>81</v>
      </c>
      <c r="R19" s="284"/>
      <c r="S19" s="285"/>
      <c r="T19" s="240" t="s">
        <v>82</v>
      </c>
      <c r="U19" s="288" t="s">
        <v>83</v>
      </c>
    </row>
    <row r="20" spans="1:21" s="120" customFormat="1" ht="48.75" customHeight="1">
      <c r="A20" s="286"/>
      <c r="B20" s="282"/>
      <c r="C20" s="287"/>
      <c r="D20" s="242" t="s">
        <v>84</v>
      </c>
      <c r="E20" s="142" t="s">
        <v>85</v>
      </c>
      <c r="F20" s="156" t="s">
        <v>86</v>
      </c>
      <c r="G20" s="242" t="s">
        <v>84</v>
      </c>
      <c r="H20" s="142" t="s">
        <v>85</v>
      </c>
      <c r="I20" s="250" t="s">
        <v>86</v>
      </c>
      <c r="J20" s="250"/>
      <c r="K20" s="242" t="s">
        <v>84</v>
      </c>
      <c r="L20" s="142" t="s">
        <v>87</v>
      </c>
      <c r="M20" s="216" t="s">
        <v>20</v>
      </c>
      <c r="N20" s="242" t="s">
        <v>84</v>
      </c>
      <c r="O20" s="142" t="s">
        <v>87</v>
      </c>
      <c r="P20" s="216" t="s">
        <v>20</v>
      </c>
      <c r="Q20" s="242" t="s">
        <v>84</v>
      </c>
      <c r="R20" s="142" t="s">
        <v>87</v>
      </c>
      <c r="S20" s="142" t="s">
        <v>20</v>
      </c>
      <c r="T20" s="156" t="s">
        <v>84</v>
      </c>
      <c r="U20" s="289"/>
    </row>
    <row r="21" spans="1:21" s="121" customFormat="1">
      <c r="A21" s="143">
        <v>1</v>
      </c>
      <c r="B21" s="144">
        <v>2</v>
      </c>
      <c r="C21" s="144">
        <v>3</v>
      </c>
      <c r="D21" s="144">
        <v>4</v>
      </c>
      <c r="E21" s="144">
        <v>5</v>
      </c>
      <c r="F21" s="144">
        <v>6</v>
      </c>
      <c r="G21" s="144">
        <v>7</v>
      </c>
      <c r="H21" s="144">
        <v>8</v>
      </c>
      <c r="I21" s="42">
        <v>9</v>
      </c>
      <c r="J21" s="42"/>
      <c r="K21" s="144">
        <v>10</v>
      </c>
      <c r="L21" s="144">
        <v>11</v>
      </c>
      <c r="M21" s="42">
        <v>12</v>
      </c>
      <c r="N21" s="144">
        <v>13</v>
      </c>
      <c r="O21" s="144">
        <v>14</v>
      </c>
      <c r="P21" s="42">
        <v>15</v>
      </c>
      <c r="Q21" s="144">
        <v>16</v>
      </c>
      <c r="R21" s="144">
        <v>17</v>
      </c>
      <c r="S21" s="231">
        <v>18</v>
      </c>
      <c r="T21" s="144">
        <v>19</v>
      </c>
      <c r="U21" s="144">
        <v>20</v>
      </c>
    </row>
    <row r="22" spans="1:21" s="121" customFormat="1">
      <c r="A22" s="143" t="s">
        <v>88</v>
      </c>
      <c r="B22" s="145" t="s">
        <v>89</v>
      </c>
      <c r="C22" s="144"/>
      <c r="D22" s="146"/>
      <c r="E22" s="144"/>
      <c r="F22" s="251"/>
      <c r="G22" s="144"/>
      <c r="H22" s="144"/>
      <c r="I22" s="158"/>
      <c r="J22" s="158"/>
      <c r="K22" s="146"/>
      <c r="L22" s="144"/>
      <c r="M22" s="158"/>
      <c r="N22" s="144"/>
      <c r="O22" s="146"/>
      <c r="P22" s="158"/>
      <c r="Q22" s="146"/>
      <c r="R22" s="146"/>
      <c r="S22" s="149"/>
      <c r="T22" s="42"/>
      <c r="U22" s="146"/>
    </row>
    <row r="23" spans="1:21" s="121" customFormat="1">
      <c r="A23" s="143"/>
      <c r="B23" s="27" t="s">
        <v>90</v>
      </c>
      <c r="C23" s="44"/>
      <c r="D23" s="147"/>
      <c r="E23" s="149">
        <f>F23/9905*100</f>
        <v>1.6153457849570922</v>
      </c>
      <c r="F23" s="252">
        <v>160</v>
      </c>
      <c r="G23" s="144"/>
      <c r="H23" s="231">
        <v>0</v>
      </c>
      <c r="I23" s="158"/>
      <c r="J23" s="158"/>
      <c r="K23" s="146"/>
      <c r="L23" s="149">
        <f>I23/568.9139*15</f>
        <v>0</v>
      </c>
      <c r="M23" s="158"/>
      <c r="N23" s="144"/>
      <c r="O23" s="146"/>
      <c r="P23" s="158"/>
      <c r="Q23" s="146"/>
      <c r="R23" s="146"/>
      <c r="S23" s="149"/>
      <c r="T23" s="42">
        <f>I23*10</f>
        <v>0</v>
      </c>
      <c r="U23" s="146"/>
    </row>
    <row r="24" spans="1:21" s="121" customFormat="1" ht="42">
      <c r="A24" s="143">
        <v>1</v>
      </c>
      <c r="B24" s="28" t="s">
        <v>91</v>
      </c>
      <c r="C24" s="148" t="s">
        <v>92</v>
      </c>
      <c r="D24" s="147">
        <v>1</v>
      </c>
      <c r="E24" s="149">
        <f t="shared" ref="E24:E87" si="0">F24/9905*100</f>
        <v>1.4134275618374559</v>
      </c>
      <c r="F24" s="252">
        <v>140</v>
      </c>
      <c r="G24" s="147">
        <v>1</v>
      </c>
      <c r="H24" s="149">
        <f>I24/9905*100</f>
        <v>1.3124684502776376</v>
      </c>
      <c r="I24" s="158">
        <v>130</v>
      </c>
      <c r="J24" s="158"/>
      <c r="K24" s="144">
        <v>1</v>
      </c>
      <c r="L24" s="149">
        <f>M24/9780*100</f>
        <v>0.2439672801635992</v>
      </c>
      <c r="M24" s="158">
        <v>23.86</v>
      </c>
      <c r="N24" s="155">
        <f>K24</f>
        <v>1</v>
      </c>
      <c r="O24" s="149">
        <f>M24/9935*100</f>
        <v>0.24016104680422748</v>
      </c>
      <c r="P24" s="158">
        <f>M24</f>
        <v>23.86</v>
      </c>
      <c r="Q24" s="146">
        <v>1</v>
      </c>
      <c r="R24" s="157">
        <f>S24/U24*100</f>
        <v>34.058651026392958</v>
      </c>
      <c r="S24" s="149">
        <v>116.14</v>
      </c>
      <c r="T24" s="44" t="s">
        <v>93</v>
      </c>
      <c r="U24" s="42">
        <v>341</v>
      </c>
    </row>
    <row r="25" spans="1:21" s="121" customFormat="1">
      <c r="A25" s="143">
        <v>2</v>
      </c>
      <c r="B25" s="28" t="s">
        <v>94</v>
      </c>
      <c r="C25" s="150" t="s">
        <v>92</v>
      </c>
      <c r="D25" s="147">
        <v>5</v>
      </c>
      <c r="E25" s="149">
        <f t="shared" si="0"/>
        <v>0.20191822311963653</v>
      </c>
      <c r="F25" s="252">
        <v>20</v>
      </c>
      <c r="G25" s="147">
        <v>5</v>
      </c>
      <c r="H25" s="149">
        <f t="shared" ref="H25:H88" si="1">I25/9905*100</f>
        <v>0.13124684502776374</v>
      </c>
      <c r="I25" s="158">
        <v>13</v>
      </c>
      <c r="J25" s="158"/>
      <c r="K25" s="144">
        <v>0</v>
      </c>
      <c r="L25" s="149">
        <f t="shared" ref="L25:L87" si="2">M25/568.9139*15</f>
        <v>0</v>
      </c>
      <c r="M25" s="158"/>
      <c r="N25" s="155">
        <f t="shared" ref="N25:N87" si="3">K25</f>
        <v>0</v>
      </c>
      <c r="O25" s="149">
        <f t="shared" ref="O25:O87" si="4">M25/9935*100</f>
        <v>0</v>
      </c>
      <c r="P25" s="158"/>
      <c r="Q25" s="146"/>
      <c r="R25" s="157"/>
      <c r="S25" s="149"/>
      <c r="T25" s="44"/>
      <c r="U25" s="42"/>
    </row>
    <row r="26" spans="1:21" s="121" customFormat="1">
      <c r="A26" s="143"/>
      <c r="B26" s="27" t="s">
        <v>95</v>
      </c>
      <c r="C26" s="151"/>
      <c r="D26" s="147"/>
      <c r="E26" s="149">
        <f t="shared" si="0"/>
        <v>0.20191822311963653</v>
      </c>
      <c r="F26" s="252">
        <v>20</v>
      </c>
      <c r="G26" s="147"/>
      <c r="H26" s="149">
        <f t="shared" si="1"/>
        <v>0.20191822311963653</v>
      </c>
      <c r="I26" s="158">
        <v>20</v>
      </c>
      <c r="J26" s="158"/>
      <c r="K26" s="144">
        <v>0</v>
      </c>
      <c r="L26" s="149">
        <f t="shared" si="2"/>
        <v>0</v>
      </c>
      <c r="M26" s="158"/>
      <c r="N26" s="155">
        <f t="shared" si="3"/>
        <v>0</v>
      </c>
      <c r="O26" s="149">
        <f t="shared" si="4"/>
        <v>0</v>
      </c>
      <c r="P26" s="158"/>
      <c r="Q26" s="146"/>
      <c r="R26" s="157"/>
      <c r="S26" s="149"/>
      <c r="T26" s="44"/>
      <c r="U26" s="42"/>
    </row>
    <row r="27" spans="1:21" s="121" customFormat="1" ht="42">
      <c r="A27" s="143">
        <v>3</v>
      </c>
      <c r="B27" s="28" t="s">
        <v>96</v>
      </c>
      <c r="C27" s="150" t="s">
        <v>97</v>
      </c>
      <c r="D27" s="147">
        <v>1</v>
      </c>
      <c r="E27" s="149">
        <f t="shared" si="0"/>
        <v>0.20191822311963653</v>
      </c>
      <c r="F27" s="252">
        <v>20</v>
      </c>
      <c r="G27" s="147">
        <v>1</v>
      </c>
      <c r="H27" s="149">
        <f t="shared" si="1"/>
        <v>0.20191822311963653</v>
      </c>
      <c r="I27" s="158">
        <v>20</v>
      </c>
      <c r="J27" s="158"/>
      <c r="K27" s="144">
        <v>0</v>
      </c>
      <c r="L27" s="149">
        <f t="shared" si="2"/>
        <v>0</v>
      </c>
      <c r="M27" s="158"/>
      <c r="N27" s="155">
        <f t="shared" si="3"/>
        <v>0</v>
      </c>
      <c r="O27" s="149">
        <f t="shared" si="4"/>
        <v>0</v>
      </c>
      <c r="P27" s="158"/>
      <c r="Q27" s="146"/>
      <c r="R27" s="157"/>
      <c r="S27" s="149"/>
      <c r="T27" s="44"/>
      <c r="U27" s="42"/>
    </row>
    <row r="28" spans="1:21" s="121" customFormat="1">
      <c r="A28" s="143"/>
      <c r="B28" s="27" t="s">
        <v>98</v>
      </c>
      <c r="C28" s="151"/>
      <c r="D28" s="147"/>
      <c r="E28" s="149">
        <f t="shared" si="0"/>
        <v>2.3725391216557297</v>
      </c>
      <c r="F28" s="252">
        <v>235</v>
      </c>
      <c r="G28" s="147"/>
      <c r="H28" s="149">
        <f t="shared" si="1"/>
        <v>2.3725391216557297</v>
      </c>
      <c r="I28" s="158">
        <v>235</v>
      </c>
      <c r="J28" s="158"/>
      <c r="K28" s="144">
        <v>0</v>
      </c>
      <c r="L28" s="149">
        <f t="shared" si="2"/>
        <v>0.34584352570749283</v>
      </c>
      <c r="M28" s="158">
        <f>SUM(M29:M35)</f>
        <v>13.117012600000001</v>
      </c>
      <c r="N28" s="155">
        <f t="shared" si="3"/>
        <v>0</v>
      </c>
      <c r="O28" s="149">
        <f t="shared" si="4"/>
        <v>0.13202831001509815</v>
      </c>
      <c r="P28" s="158"/>
      <c r="Q28" s="146"/>
      <c r="R28" s="157"/>
      <c r="S28" s="149"/>
      <c r="T28" s="44"/>
      <c r="U28" s="42"/>
    </row>
    <row r="29" spans="1:21" s="121" customFormat="1">
      <c r="A29" s="143">
        <v>4</v>
      </c>
      <c r="B29" s="28" t="s">
        <v>99</v>
      </c>
      <c r="C29" s="150" t="s">
        <v>92</v>
      </c>
      <c r="D29" s="147">
        <v>1</v>
      </c>
      <c r="E29" s="149">
        <f t="shared" si="0"/>
        <v>0.20191822311963653</v>
      </c>
      <c r="F29" s="252">
        <v>20</v>
      </c>
      <c r="G29" s="147">
        <v>1</v>
      </c>
      <c r="H29" s="149">
        <f t="shared" si="1"/>
        <v>0.20191822311963653</v>
      </c>
      <c r="I29" s="158">
        <v>20</v>
      </c>
      <c r="J29" s="158"/>
      <c r="K29" s="144">
        <v>0</v>
      </c>
      <c r="L29" s="149">
        <f t="shared" si="2"/>
        <v>0</v>
      </c>
      <c r="M29" s="158"/>
      <c r="N29" s="155">
        <f t="shared" si="3"/>
        <v>0</v>
      </c>
      <c r="O29" s="149">
        <f t="shared" si="4"/>
        <v>0</v>
      </c>
      <c r="P29" s="158"/>
      <c r="Q29" s="146"/>
      <c r="R29" s="157"/>
      <c r="S29" s="149"/>
      <c r="T29" s="44"/>
      <c r="U29" s="42"/>
    </row>
    <row r="30" spans="1:21" s="121" customFormat="1" ht="42">
      <c r="A30" s="143">
        <v>5</v>
      </c>
      <c r="B30" s="28" t="s">
        <v>100</v>
      </c>
      <c r="C30" s="150" t="s">
        <v>92</v>
      </c>
      <c r="D30" s="147">
        <v>1</v>
      </c>
      <c r="E30" s="149">
        <f t="shared" si="0"/>
        <v>0.20191822311963653</v>
      </c>
      <c r="F30" s="252">
        <v>20</v>
      </c>
      <c r="G30" s="147">
        <v>1</v>
      </c>
      <c r="H30" s="149">
        <f t="shared" si="1"/>
        <v>0.20191822311963653</v>
      </c>
      <c r="I30" s="158">
        <v>20</v>
      </c>
      <c r="J30" s="158"/>
      <c r="K30" s="144">
        <v>0</v>
      </c>
      <c r="L30" s="149">
        <f t="shared" si="2"/>
        <v>0</v>
      </c>
      <c r="M30" s="158"/>
      <c r="N30" s="155">
        <f t="shared" si="3"/>
        <v>0</v>
      </c>
      <c r="O30" s="149">
        <f t="shared" si="4"/>
        <v>0</v>
      </c>
      <c r="P30" s="158"/>
      <c r="Q30" s="146"/>
      <c r="R30" s="157"/>
      <c r="S30" s="149"/>
      <c r="T30" s="44"/>
      <c r="U30" s="42"/>
    </row>
    <row r="31" spans="1:21" s="121" customFormat="1" ht="42">
      <c r="A31" s="143">
        <v>6</v>
      </c>
      <c r="B31" s="28" t="s">
        <v>101</v>
      </c>
      <c r="C31" s="150" t="s">
        <v>92</v>
      </c>
      <c r="D31" s="147">
        <v>1</v>
      </c>
      <c r="E31" s="149">
        <f t="shared" si="0"/>
        <v>1.0095911155981827</v>
      </c>
      <c r="F31" s="252">
        <v>100</v>
      </c>
      <c r="G31" s="147">
        <v>1</v>
      </c>
      <c r="H31" s="149">
        <f t="shared" si="1"/>
        <v>0.90863200403836442</v>
      </c>
      <c r="I31" s="158">
        <v>90</v>
      </c>
      <c r="J31" s="158"/>
      <c r="K31" s="144">
        <v>1</v>
      </c>
      <c r="L31" s="149">
        <f>M31/9780*100</f>
        <v>1.0194402862985685E-2</v>
      </c>
      <c r="M31" s="158">
        <v>0.99701260000000003</v>
      </c>
      <c r="N31" s="155">
        <f t="shared" si="3"/>
        <v>1</v>
      </c>
      <c r="O31" s="149">
        <f t="shared" si="4"/>
        <v>1.003535581278309E-2</v>
      </c>
      <c r="P31" s="158">
        <v>0.99701260000000003</v>
      </c>
      <c r="Q31" s="146">
        <v>1</v>
      </c>
      <c r="R31" s="157"/>
      <c r="S31" s="149">
        <f>M31</f>
        <v>0.99701260000000003</v>
      </c>
      <c r="T31" s="44" t="s">
        <v>102</v>
      </c>
      <c r="U31" s="42"/>
    </row>
    <row r="32" spans="1:21" s="121" customFormat="1" ht="42">
      <c r="A32" s="143">
        <v>7</v>
      </c>
      <c r="B32" s="28" t="s">
        <v>103</v>
      </c>
      <c r="C32" s="150" t="s">
        <v>92</v>
      </c>
      <c r="D32" s="147">
        <v>1</v>
      </c>
      <c r="E32" s="149">
        <f t="shared" si="0"/>
        <v>0.40383644623927306</v>
      </c>
      <c r="F32" s="252">
        <v>40</v>
      </c>
      <c r="G32" s="147">
        <v>1</v>
      </c>
      <c r="H32" s="149">
        <f t="shared" si="1"/>
        <v>0.40383644623927306</v>
      </c>
      <c r="I32" s="158">
        <v>40</v>
      </c>
      <c r="J32" s="158"/>
      <c r="K32" s="144">
        <v>1</v>
      </c>
      <c r="L32" s="149">
        <f>M32/9780*100</f>
        <v>7.7096114519427411E-2</v>
      </c>
      <c r="M32" s="158">
        <v>7.54</v>
      </c>
      <c r="N32" s="155">
        <f t="shared" si="3"/>
        <v>1</v>
      </c>
      <c r="O32" s="149">
        <f t="shared" si="4"/>
        <v>7.5893306492199303E-2</v>
      </c>
      <c r="P32" s="158">
        <f>M32</f>
        <v>7.54</v>
      </c>
      <c r="Q32" s="146">
        <v>1</v>
      </c>
      <c r="R32" s="157"/>
      <c r="S32" s="149">
        <f>M32</f>
        <v>7.54</v>
      </c>
      <c r="T32" s="44"/>
      <c r="U32" s="42"/>
    </row>
    <row r="33" spans="1:21" s="121" customFormat="1" ht="42">
      <c r="A33" s="143">
        <v>8</v>
      </c>
      <c r="B33" s="28" t="s">
        <v>104</v>
      </c>
      <c r="C33" s="150" t="s">
        <v>92</v>
      </c>
      <c r="D33" s="147">
        <v>1</v>
      </c>
      <c r="E33" s="149">
        <f t="shared" si="0"/>
        <v>0.20191822311963653</v>
      </c>
      <c r="F33" s="252">
        <v>20</v>
      </c>
      <c r="G33" s="147">
        <v>1</v>
      </c>
      <c r="H33" s="149">
        <f t="shared" si="1"/>
        <v>0.10095911155981827</v>
      </c>
      <c r="I33" s="158">
        <v>10</v>
      </c>
      <c r="J33" s="158"/>
      <c r="K33" s="144">
        <v>1</v>
      </c>
      <c r="L33" s="149">
        <f>M33/9780*100</f>
        <v>4.6830265848670755E-2</v>
      </c>
      <c r="M33" s="158">
        <v>4.58</v>
      </c>
      <c r="N33" s="155">
        <f t="shared" si="3"/>
        <v>1</v>
      </c>
      <c r="O33" s="149">
        <f t="shared" si="4"/>
        <v>4.6099647710115751E-2</v>
      </c>
      <c r="P33" s="158">
        <v>3.6728000000000001</v>
      </c>
      <c r="Q33" s="146">
        <v>1</v>
      </c>
      <c r="R33" s="157"/>
      <c r="S33" s="149">
        <f>M33</f>
        <v>4.58</v>
      </c>
      <c r="T33" s="44" t="s">
        <v>102</v>
      </c>
      <c r="U33" s="42"/>
    </row>
    <row r="34" spans="1:21" s="121" customFormat="1" ht="42">
      <c r="A34" s="143">
        <v>9</v>
      </c>
      <c r="B34" s="28" t="s">
        <v>105</v>
      </c>
      <c r="C34" s="150" t="s">
        <v>92</v>
      </c>
      <c r="D34" s="147">
        <v>1</v>
      </c>
      <c r="E34" s="149">
        <f t="shared" si="0"/>
        <v>0.20191822311963653</v>
      </c>
      <c r="F34" s="252">
        <v>20</v>
      </c>
      <c r="G34" s="147">
        <v>1</v>
      </c>
      <c r="H34" s="149">
        <f t="shared" si="1"/>
        <v>0.20191822311963653</v>
      </c>
      <c r="I34" s="158">
        <v>20</v>
      </c>
      <c r="J34" s="158"/>
      <c r="K34" s="144"/>
      <c r="L34" s="149">
        <f t="shared" si="2"/>
        <v>0</v>
      </c>
      <c r="M34" s="158"/>
      <c r="N34" s="155">
        <f t="shared" si="3"/>
        <v>0</v>
      </c>
      <c r="O34" s="149">
        <f t="shared" si="4"/>
        <v>0</v>
      </c>
      <c r="P34" s="158"/>
      <c r="Q34" s="146"/>
      <c r="R34" s="157"/>
      <c r="S34" s="149"/>
      <c r="T34" s="44"/>
      <c r="U34" s="42"/>
    </row>
    <row r="35" spans="1:21" s="121" customFormat="1" ht="42">
      <c r="A35" s="143">
        <v>10</v>
      </c>
      <c r="B35" s="28" t="s">
        <v>106</v>
      </c>
      <c r="C35" s="150" t="s">
        <v>92</v>
      </c>
      <c r="D35" s="147">
        <v>1</v>
      </c>
      <c r="E35" s="149">
        <f t="shared" si="0"/>
        <v>0.15143866733972741</v>
      </c>
      <c r="F35" s="252">
        <v>15</v>
      </c>
      <c r="G35" s="147">
        <v>1</v>
      </c>
      <c r="H35" s="149">
        <f t="shared" si="1"/>
        <v>0.15143866733972741</v>
      </c>
      <c r="I35" s="158">
        <v>15</v>
      </c>
      <c r="J35" s="158"/>
      <c r="K35" s="144"/>
      <c r="L35" s="149">
        <f t="shared" si="2"/>
        <v>0</v>
      </c>
      <c r="M35" s="158"/>
      <c r="N35" s="155">
        <f t="shared" si="3"/>
        <v>0</v>
      </c>
      <c r="O35" s="149">
        <f t="shared" si="4"/>
        <v>0</v>
      </c>
      <c r="P35" s="158"/>
      <c r="Q35" s="146"/>
      <c r="R35" s="157"/>
      <c r="S35" s="149"/>
      <c r="T35" s="44"/>
      <c r="U35" s="42"/>
    </row>
    <row r="36" spans="1:21" s="121" customFormat="1">
      <c r="A36" s="143"/>
      <c r="B36" s="27" t="s">
        <v>107</v>
      </c>
      <c r="C36" s="151"/>
      <c r="D36" s="147"/>
      <c r="E36" s="149">
        <f t="shared" si="0"/>
        <v>2.3725391216557297</v>
      </c>
      <c r="F36" s="252">
        <v>235</v>
      </c>
      <c r="G36" s="147"/>
      <c r="H36" s="149">
        <f t="shared" si="1"/>
        <v>2.3725391216557297</v>
      </c>
      <c r="I36" s="158">
        <v>235</v>
      </c>
      <c r="J36" s="158"/>
      <c r="K36" s="144"/>
      <c r="L36" s="149">
        <f t="shared" si="2"/>
        <v>0</v>
      </c>
      <c r="M36" s="158"/>
      <c r="N36" s="155">
        <f t="shared" si="3"/>
        <v>0</v>
      </c>
      <c r="O36" s="149">
        <f t="shared" si="4"/>
        <v>0</v>
      </c>
      <c r="P36" s="158"/>
      <c r="Q36" s="146"/>
      <c r="R36" s="157"/>
      <c r="S36" s="149"/>
      <c r="T36" s="44"/>
      <c r="U36" s="42"/>
    </row>
    <row r="37" spans="1:21" s="121" customFormat="1" ht="85.5">
      <c r="A37" s="143">
        <v>11</v>
      </c>
      <c r="B37" s="28" t="s">
        <v>108</v>
      </c>
      <c r="C37" s="150" t="s">
        <v>92</v>
      </c>
      <c r="D37" s="147">
        <v>1</v>
      </c>
      <c r="E37" s="149">
        <f t="shared" si="0"/>
        <v>0.60575466935890965</v>
      </c>
      <c r="F37" s="252">
        <v>60</v>
      </c>
      <c r="G37" s="147">
        <v>1</v>
      </c>
      <c r="H37" s="149">
        <f t="shared" si="1"/>
        <v>0.60575466935890965</v>
      </c>
      <c r="I37" s="158">
        <v>60</v>
      </c>
      <c r="J37" s="158"/>
      <c r="K37" s="144">
        <v>1</v>
      </c>
      <c r="L37" s="149">
        <f>M37/9780*100</f>
        <v>0.59989775051124739</v>
      </c>
      <c r="M37" s="158">
        <v>58.67</v>
      </c>
      <c r="N37" s="155">
        <f t="shared" si="3"/>
        <v>1</v>
      </c>
      <c r="O37" s="149">
        <f t="shared" si="4"/>
        <v>0.59053850025163568</v>
      </c>
      <c r="P37" s="158">
        <f>M37</f>
        <v>58.67</v>
      </c>
      <c r="Q37" s="146">
        <v>1</v>
      </c>
      <c r="R37" s="157">
        <f>S37/U37*100</f>
        <v>13.318048714048988</v>
      </c>
      <c r="S37" s="149">
        <f>M37</f>
        <v>58.67</v>
      </c>
      <c r="T37" s="48" t="s">
        <v>109</v>
      </c>
      <c r="U37" s="158">
        <v>440.53</v>
      </c>
    </row>
    <row r="38" spans="1:21" s="121" customFormat="1">
      <c r="A38" s="143">
        <v>12</v>
      </c>
      <c r="B38" s="28" t="s">
        <v>110</v>
      </c>
      <c r="C38" s="150" t="s">
        <v>92</v>
      </c>
      <c r="D38" s="147">
        <v>1</v>
      </c>
      <c r="E38" s="149">
        <f t="shared" si="0"/>
        <v>0.75719333669863709</v>
      </c>
      <c r="F38" s="252">
        <v>75</v>
      </c>
      <c r="G38" s="147">
        <v>1</v>
      </c>
      <c r="H38" s="149">
        <f t="shared" si="1"/>
        <v>0.75719333669863709</v>
      </c>
      <c r="I38" s="158">
        <v>75</v>
      </c>
      <c r="J38" s="158"/>
      <c r="K38" s="144"/>
      <c r="L38" s="149">
        <f t="shared" si="2"/>
        <v>0</v>
      </c>
      <c r="M38" s="158"/>
      <c r="N38" s="155">
        <f t="shared" si="3"/>
        <v>0</v>
      </c>
      <c r="O38" s="149">
        <f t="shared" si="4"/>
        <v>0</v>
      </c>
      <c r="P38" s="158"/>
      <c r="Q38" s="146"/>
      <c r="R38" s="157"/>
      <c r="S38" s="149"/>
      <c r="T38" s="49" t="s">
        <v>111</v>
      </c>
      <c r="U38" s="42"/>
    </row>
    <row r="39" spans="1:21" s="121" customFormat="1">
      <c r="A39" s="143">
        <v>13</v>
      </c>
      <c r="B39" s="28" t="s">
        <v>112</v>
      </c>
      <c r="C39" s="150" t="s">
        <v>92</v>
      </c>
      <c r="D39" s="147">
        <v>1</v>
      </c>
      <c r="E39" s="149">
        <f t="shared" si="0"/>
        <v>0.30287733467945482</v>
      </c>
      <c r="F39" s="252">
        <v>30</v>
      </c>
      <c r="G39" s="147">
        <v>1</v>
      </c>
      <c r="H39" s="149">
        <f t="shared" si="1"/>
        <v>0.30287733467945482</v>
      </c>
      <c r="I39" s="158">
        <v>30</v>
      </c>
      <c r="J39" s="158"/>
      <c r="K39" s="144"/>
      <c r="L39" s="149">
        <f t="shared" si="2"/>
        <v>0</v>
      </c>
      <c r="M39" s="158"/>
      <c r="N39" s="155">
        <f t="shared" si="3"/>
        <v>0</v>
      </c>
      <c r="O39" s="149">
        <f t="shared" si="4"/>
        <v>0</v>
      </c>
      <c r="P39" s="158"/>
      <c r="Q39" s="146"/>
      <c r="R39" s="157"/>
      <c r="S39" s="149"/>
      <c r="T39" s="49" t="s">
        <v>111</v>
      </c>
      <c r="U39" s="42"/>
    </row>
    <row r="40" spans="1:21" s="121" customFormat="1">
      <c r="A40" s="143">
        <v>14</v>
      </c>
      <c r="B40" s="28" t="s">
        <v>113</v>
      </c>
      <c r="C40" s="150" t="s">
        <v>92</v>
      </c>
      <c r="D40" s="147">
        <v>1</v>
      </c>
      <c r="E40" s="149">
        <f t="shared" si="0"/>
        <v>0.70671378091872794</v>
      </c>
      <c r="F40" s="252">
        <v>70</v>
      </c>
      <c r="G40" s="147">
        <v>1</v>
      </c>
      <c r="H40" s="149">
        <f t="shared" si="1"/>
        <v>0.26451287228672393</v>
      </c>
      <c r="I40" s="158">
        <v>26.200000000000003</v>
      </c>
      <c r="J40" s="158"/>
      <c r="K40" s="144">
        <v>1</v>
      </c>
      <c r="L40" s="149">
        <f>M40/9780*100</f>
        <v>0.709918200408998</v>
      </c>
      <c r="M40" s="158">
        <v>69.430000000000007</v>
      </c>
      <c r="N40" s="155">
        <f t="shared" si="3"/>
        <v>1</v>
      </c>
      <c r="O40" s="149">
        <f>M40/9935*100</f>
        <v>0.69884247609461503</v>
      </c>
      <c r="P40" s="158">
        <v>43.8</v>
      </c>
      <c r="Q40" s="146">
        <v>1</v>
      </c>
      <c r="R40" s="157">
        <f>S40/U40*100</f>
        <v>27.40044989936462</v>
      </c>
      <c r="S40" s="149">
        <f>M40</f>
        <v>69.430000000000007</v>
      </c>
      <c r="T40" s="49" t="s">
        <v>111</v>
      </c>
      <c r="U40" s="158">
        <v>253.39</v>
      </c>
    </row>
    <row r="41" spans="1:21" s="121" customFormat="1">
      <c r="A41" s="143"/>
      <c r="B41" s="27" t="s">
        <v>114</v>
      </c>
      <c r="C41" s="151"/>
      <c r="D41" s="147"/>
      <c r="E41" s="149">
        <f t="shared" si="0"/>
        <v>0.90863200403836442</v>
      </c>
      <c r="F41" s="252">
        <v>90</v>
      </c>
      <c r="G41" s="147"/>
      <c r="H41" s="149">
        <f t="shared" si="1"/>
        <v>0.90863200403836442</v>
      </c>
      <c r="I41" s="158">
        <v>90</v>
      </c>
      <c r="J41" s="158"/>
      <c r="K41" s="144"/>
      <c r="L41" s="149">
        <f t="shared" si="2"/>
        <v>0</v>
      </c>
      <c r="M41" s="158"/>
      <c r="N41" s="155">
        <f t="shared" si="3"/>
        <v>0</v>
      </c>
      <c r="O41" s="149">
        <f t="shared" si="4"/>
        <v>0</v>
      </c>
      <c r="P41" s="158"/>
      <c r="Q41" s="146"/>
      <c r="R41" s="157"/>
      <c r="S41" s="149"/>
      <c r="T41" s="44"/>
      <c r="U41" s="42"/>
    </row>
    <row r="42" spans="1:21" s="121" customFormat="1" ht="42">
      <c r="A42" s="143">
        <v>15</v>
      </c>
      <c r="B42" s="28" t="s">
        <v>115</v>
      </c>
      <c r="C42" s="150" t="s">
        <v>116</v>
      </c>
      <c r="D42" s="147">
        <v>1</v>
      </c>
      <c r="E42" s="149">
        <f t="shared" si="0"/>
        <v>0.60575466935890965</v>
      </c>
      <c r="F42" s="252">
        <v>60</v>
      </c>
      <c r="G42" s="147">
        <v>1</v>
      </c>
      <c r="H42" s="149">
        <f t="shared" si="1"/>
        <v>0.60575466935890965</v>
      </c>
      <c r="I42" s="158">
        <v>60</v>
      </c>
      <c r="J42" s="158"/>
      <c r="K42" s="144"/>
      <c r="L42" s="149">
        <f t="shared" si="2"/>
        <v>0</v>
      </c>
      <c r="M42" s="158"/>
      <c r="N42" s="155">
        <f t="shared" si="3"/>
        <v>0</v>
      </c>
      <c r="O42" s="149">
        <f t="shared" si="4"/>
        <v>0</v>
      </c>
      <c r="P42" s="158"/>
      <c r="Q42" s="146"/>
      <c r="R42" s="157"/>
      <c r="S42" s="149"/>
      <c r="T42" s="44"/>
      <c r="U42" s="42"/>
    </row>
    <row r="43" spans="1:21" s="121" customFormat="1">
      <c r="A43" s="143">
        <v>16</v>
      </c>
      <c r="B43" s="28" t="s">
        <v>117</v>
      </c>
      <c r="C43" s="150" t="s">
        <v>92</v>
      </c>
      <c r="D43" s="147">
        <v>1</v>
      </c>
      <c r="E43" s="149">
        <f t="shared" si="0"/>
        <v>0.10095911155981827</v>
      </c>
      <c r="F43" s="252">
        <v>10</v>
      </c>
      <c r="G43" s="147">
        <v>1</v>
      </c>
      <c r="H43" s="149">
        <f t="shared" si="1"/>
        <v>0.10095911155981827</v>
      </c>
      <c r="I43" s="158">
        <v>10</v>
      </c>
      <c r="J43" s="158"/>
      <c r="K43" s="144"/>
      <c r="L43" s="149">
        <f t="shared" si="2"/>
        <v>0</v>
      </c>
      <c r="M43" s="158"/>
      <c r="N43" s="155">
        <f t="shared" si="3"/>
        <v>0</v>
      </c>
      <c r="O43" s="149">
        <f t="shared" si="4"/>
        <v>0</v>
      </c>
      <c r="P43" s="158"/>
      <c r="Q43" s="146"/>
      <c r="R43" s="157"/>
      <c r="S43" s="149"/>
      <c r="T43" s="44"/>
      <c r="U43" s="42"/>
    </row>
    <row r="44" spans="1:21" s="121" customFormat="1">
      <c r="A44" s="143">
        <v>17</v>
      </c>
      <c r="B44" s="28" t="s">
        <v>118</v>
      </c>
      <c r="C44" s="150" t="s">
        <v>92</v>
      </c>
      <c r="D44" s="147">
        <v>1</v>
      </c>
      <c r="E44" s="149">
        <f t="shared" si="0"/>
        <v>0.10095911155981827</v>
      </c>
      <c r="F44" s="252">
        <v>10</v>
      </c>
      <c r="G44" s="147">
        <v>1</v>
      </c>
      <c r="H44" s="149">
        <f t="shared" si="1"/>
        <v>0.10095911155981827</v>
      </c>
      <c r="I44" s="158">
        <v>10</v>
      </c>
      <c r="J44" s="158"/>
      <c r="K44" s="144"/>
      <c r="L44" s="149">
        <f t="shared" si="2"/>
        <v>0</v>
      </c>
      <c r="M44" s="158"/>
      <c r="N44" s="155">
        <f t="shared" si="3"/>
        <v>0</v>
      </c>
      <c r="O44" s="149">
        <f t="shared" si="4"/>
        <v>0</v>
      </c>
      <c r="P44" s="158"/>
      <c r="Q44" s="146"/>
      <c r="R44" s="157"/>
      <c r="S44" s="149"/>
      <c r="T44" s="44"/>
      <c r="U44" s="42"/>
    </row>
    <row r="45" spans="1:21" s="121" customFormat="1">
      <c r="A45" s="143">
        <v>18</v>
      </c>
      <c r="B45" s="28" t="s">
        <v>119</v>
      </c>
      <c r="C45" s="150" t="s">
        <v>92</v>
      </c>
      <c r="D45" s="147">
        <v>1</v>
      </c>
      <c r="E45" s="149">
        <f t="shared" si="0"/>
        <v>0.10095911155981827</v>
      </c>
      <c r="F45" s="252">
        <v>10</v>
      </c>
      <c r="G45" s="147">
        <v>1</v>
      </c>
      <c r="H45" s="149">
        <f t="shared" si="1"/>
        <v>0.10095911155981827</v>
      </c>
      <c r="I45" s="158">
        <v>10</v>
      </c>
      <c r="J45" s="158"/>
      <c r="K45" s="144"/>
      <c r="L45" s="149">
        <f t="shared" si="2"/>
        <v>0</v>
      </c>
      <c r="M45" s="158"/>
      <c r="N45" s="155">
        <f t="shared" si="3"/>
        <v>0</v>
      </c>
      <c r="O45" s="149">
        <f t="shared" si="4"/>
        <v>0</v>
      </c>
      <c r="P45" s="158"/>
      <c r="Q45" s="146"/>
      <c r="R45" s="157"/>
      <c r="S45" s="149"/>
      <c r="T45" s="44"/>
      <c r="U45" s="42"/>
    </row>
    <row r="46" spans="1:21" s="121" customFormat="1">
      <c r="A46" s="143"/>
      <c r="B46" s="27" t="s">
        <v>120</v>
      </c>
      <c r="C46" s="151"/>
      <c r="D46" s="147"/>
      <c r="E46" s="149">
        <f t="shared" si="0"/>
        <v>7.9757698132256429</v>
      </c>
      <c r="F46" s="252">
        <v>790</v>
      </c>
      <c r="G46" s="147"/>
      <c r="H46" s="149">
        <f t="shared" si="1"/>
        <v>7.9757698132256429</v>
      </c>
      <c r="I46" s="158">
        <v>790</v>
      </c>
      <c r="J46" s="158"/>
      <c r="K46" s="144"/>
      <c r="L46" s="149">
        <f t="shared" si="2"/>
        <v>0</v>
      </c>
      <c r="M46" s="158"/>
      <c r="N46" s="155">
        <f t="shared" si="3"/>
        <v>0</v>
      </c>
      <c r="O46" s="149">
        <f t="shared" si="4"/>
        <v>0</v>
      </c>
      <c r="P46" s="158"/>
      <c r="Q46" s="146"/>
      <c r="R46" s="157"/>
      <c r="S46" s="149"/>
      <c r="T46" s="44"/>
      <c r="U46" s="42"/>
    </row>
    <row r="47" spans="1:21" s="121" customFormat="1" ht="57">
      <c r="A47" s="143">
        <v>19</v>
      </c>
      <c r="B47" s="28" t="s">
        <v>121</v>
      </c>
      <c r="C47" s="150" t="s">
        <v>92</v>
      </c>
      <c r="D47" s="147">
        <v>10</v>
      </c>
      <c r="E47" s="149">
        <f t="shared" si="0"/>
        <v>4.0383644623927308</v>
      </c>
      <c r="F47" s="252">
        <v>400</v>
      </c>
      <c r="G47" s="147">
        <v>10</v>
      </c>
      <c r="H47" s="149">
        <f t="shared" si="1"/>
        <v>4.0383644623927308</v>
      </c>
      <c r="I47" s="158">
        <v>400</v>
      </c>
      <c r="J47" s="158"/>
      <c r="K47" s="144"/>
      <c r="L47" s="149">
        <f t="shared" si="2"/>
        <v>0</v>
      </c>
      <c r="M47" s="158"/>
      <c r="N47" s="155">
        <f t="shared" si="3"/>
        <v>0</v>
      </c>
      <c r="O47" s="149">
        <f t="shared" si="4"/>
        <v>0</v>
      </c>
      <c r="P47" s="158"/>
      <c r="Q47" s="146"/>
      <c r="R47" s="157">
        <f>S47/U47*100</f>
        <v>42.661940288506145</v>
      </c>
      <c r="S47" s="149">
        <v>1200.1072999999999</v>
      </c>
      <c r="T47" s="44" t="s">
        <v>122</v>
      </c>
      <c r="U47" s="159">
        <v>2813.0630999999998</v>
      </c>
    </row>
    <row r="48" spans="1:21" s="121" customFormat="1" ht="57">
      <c r="A48" s="143">
        <v>20</v>
      </c>
      <c r="B48" s="28" t="s">
        <v>123</v>
      </c>
      <c r="C48" s="150" t="s">
        <v>116</v>
      </c>
      <c r="D48" s="147">
        <v>3</v>
      </c>
      <c r="E48" s="149">
        <f t="shared" si="0"/>
        <v>3.937405350832913</v>
      </c>
      <c r="F48" s="252">
        <v>390</v>
      </c>
      <c r="G48" s="147">
        <v>3</v>
      </c>
      <c r="H48" s="149">
        <f t="shared" si="1"/>
        <v>2.9278142352347301</v>
      </c>
      <c r="I48" s="158">
        <v>290</v>
      </c>
      <c r="J48" s="158"/>
      <c r="K48" s="144">
        <v>1</v>
      </c>
      <c r="L48" s="149">
        <f>M48/9780*100</f>
        <v>1.0850715746421269</v>
      </c>
      <c r="M48" s="158">
        <v>106.12</v>
      </c>
      <c r="N48" s="155">
        <f t="shared" si="3"/>
        <v>1</v>
      </c>
      <c r="O48" s="149">
        <f t="shared" si="4"/>
        <v>1.0681429290387519</v>
      </c>
      <c r="P48" s="146">
        <v>106.12192</v>
      </c>
      <c r="Q48" s="146">
        <v>1</v>
      </c>
      <c r="R48" s="157">
        <f>S48/U48*100</f>
        <v>94.943653438189116</v>
      </c>
      <c r="S48" s="149">
        <f>1556.79+32.32</f>
        <v>1589.11</v>
      </c>
      <c r="T48" s="44" t="s">
        <v>122</v>
      </c>
      <c r="U48" s="159">
        <v>1673.7401</v>
      </c>
    </row>
    <row r="49" spans="1:21" s="121" customFormat="1">
      <c r="A49" s="143"/>
      <c r="B49" s="27" t="s">
        <v>124</v>
      </c>
      <c r="C49" s="151"/>
      <c r="D49" s="147"/>
      <c r="E49" s="149">
        <f t="shared" si="0"/>
        <v>0.30287733467945482</v>
      </c>
      <c r="F49" s="252">
        <v>30</v>
      </c>
      <c r="G49" s="147"/>
      <c r="H49" s="149">
        <f t="shared" si="1"/>
        <v>0.30287733467945482</v>
      </c>
      <c r="I49" s="158">
        <v>30</v>
      </c>
      <c r="J49" s="158"/>
      <c r="K49" s="144"/>
      <c r="L49" s="149">
        <f t="shared" si="2"/>
        <v>0</v>
      </c>
      <c r="M49" s="158"/>
      <c r="N49" s="155">
        <f t="shared" si="3"/>
        <v>0</v>
      </c>
      <c r="O49" s="149">
        <f t="shared" si="4"/>
        <v>0</v>
      </c>
      <c r="P49" s="158"/>
      <c r="Q49" s="146"/>
      <c r="R49" s="157"/>
      <c r="S49" s="149"/>
      <c r="T49" s="44"/>
      <c r="U49" s="42"/>
    </row>
    <row r="50" spans="1:21" s="121" customFormat="1">
      <c r="A50" s="143">
        <v>21</v>
      </c>
      <c r="B50" s="28" t="s">
        <v>125</v>
      </c>
      <c r="C50" s="150" t="s">
        <v>92</v>
      </c>
      <c r="D50" s="147">
        <v>5</v>
      </c>
      <c r="E50" s="149">
        <f t="shared" si="0"/>
        <v>0.30287733467945482</v>
      </c>
      <c r="F50" s="252">
        <v>30</v>
      </c>
      <c r="G50" s="147">
        <v>5</v>
      </c>
      <c r="H50" s="149">
        <f t="shared" si="1"/>
        <v>0.30287733467945482</v>
      </c>
      <c r="I50" s="158">
        <v>30</v>
      </c>
      <c r="J50" s="158"/>
      <c r="K50" s="144"/>
      <c r="L50" s="149">
        <f t="shared" si="2"/>
        <v>0</v>
      </c>
      <c r="M50" s="158"/>
      <c r="N50" s="155">
        <f t="shared" si="3"/>
        <v>0</v>
      </c>
      <c r="O50" s="149">
        <f t="shared" si="4"/>
        <v>0</v>
      </c>
      <c r="P50" s="158"/>
      <c r="Q50" s="146"/>
      <c r="R50" s="157"/>
      <c r="S50" s="149"/>
      <c r="T50" s="44"/>
      <c r="U50" s="158">
        <v>36.503602000000001</v>
      </c>
    </row>
    <row r="51" spans="1:21" s="121" customFormat="1">
      <c r="A51" s="143"/>
      <c r="B51" s="27" t="s">
        <v>126</v>
      </c>
      <c r="C51" s="151"/>
      <c r="D51" s="147"/>
      <c r="E51" s="149">
        <f t="shared" si="0"/>
        <v>61.070166582534071</v>
      </c>
      <c r="F51" s="252">
        <v>6049</v>
      </c>
      <c r="G51" s="147"/>
      <c r="H51" s="149">
        <f t="shared" si="1"/>
        <v>53.896012115093384</v>
      </c>
      <c r="I51" s="158">
        <v>5338.4</v>
      </c>
      <c r="J51" s="158"/>
      <c r="K51" s="144"/>
      <c r="L51" s="149">
        <f t="shared" si="2"/>
        <v>25.221100943394063</v>
      </c>
      <c r="M51" s="158">
        <f>SUM(M52:M148)</f>
        <v>956.57565999999974</v>
      </c>
      <c r="N51" s="155">
        <f t="shared" si="3"/>
        <v>0</v>
      </c>
      <c r="O51" s="149">
        <f t="shared" si="4"/>
        <v>9.6283408152994436</v>
      </c>
      <c r="P51" s="158"/>
      <c r="Q51" s="146"/>
      <c r="R51" s="157"/>
      <c r="S51" s="149"/>
      <c r="T51" s="44"/>
      <c r="U51" s="42"/>
    </row>
    <row r="52" spans="1:21" s="121" customFormat="1">
      <c r="A52" s="143">
        <v>22</v>
      </c>
      <c r="B52" s="28" t="s">
        <v>127</v>
      </c>
      <c r="C52" s="150" t="s">
        <v>92</v>
      </c>
      <c r="D52" s="147">
        <v>1</v>
      </c>
      <c r="E52" s="149">
        <f t="shared" si="0"/>
        <v>0.30287733467945482</v>
      </c>
      <c r="F52" s="252">
        <v>30</v>
      </c>
      <c r="G52" s="147">
        <v>1</v>
      </c>
      <c r="H52" s="149">
        <f t="shared" si="1"/>
        <v>0.30287733467945482</v>
      </c>
      <c r="I52" s="158">
        <v>30</v>
      </c>
      <c r="J52" s="158"/>
      <c r="K52" s="144"/>
      <c r="L52" s="149">
        <f t="shared" si="2"/>
        <v>0</v>
      </c>
      <c r="M52" s="158"/>
      <c r="N52" s="155">
        <f t="shared" si="3"/>
        <v>0</v>
      </c>
      <c r="O52" s="149">
        <f t="shared" si="4"/>
        <v>0</v>
      </c>
      <c r="P52" s="158"/>
      <c r="Q52" s="146"/>
      <c r="R52" s="157"/>
      <c r="S52" s="149"/>
      <c r="T52" s="44"/>
      <c r="U52" s="42"/>
    </row>
    <row r="53" spans="1:21" s="121" customFormat="1" ht="42">
      <c r="A53" s="143">
        <v>23</v>
      </c>
      <c r="B53" s="28" t="s">
        <v>128</v>
      </c>
      <c r="C53" s="150" t="s">
        <v>116</v>
      </c>
      <c r="D53" s="147">
        <v>1</v>
      </c>
      <c r="E53" s="149">
        <f t="shared" si="0"/>
        <v>0.30287733467945482</v>
      </c>
      <c r="F53" s="252">
        <v>30</v>
      </c>
      <c r="G53" s="147">
        <v>1</v>
      </c>
      <c r="H53" s="149">
        <f t="shared" si="1"/>
        <v>0.30287733467945482</v>
      </c>
      <c r="I53" s="158">
        <v>30</v>
      </c>
      <c r="J53" s="158"/>
      <c r="K53" s="144"/>
      <c r="L53" s="149">
        <f t="shared" si="2"/>
        <v>0</v>
      </c>
      <c r="M53" s="158"/>
      <c r="N53" s="155">
        <f t="shared" si="3"/>
        <v>0</v>
      </c>
      <c r="O53" s="149">
        <f t="shared" si="4"/>
        <v>0</v>
      </c>
      <c r="P53" s="158"/>
      <c r="Q53" s="146"/>
      <c r="R53" s="157"/>
      <c r="S53" s="149"/>
      <c r="T53" s="44"/>
      <c r="U53" s="42"/>
    </row>
    <row r="54" spans="1:21" s="121" customFormat="1" ht="42">
      <c r="A54" s="143">
        <v>24</v>
      </c>
      <c r="B54" s="28" t="s">
        <v>129</v>
      </c>
      <c r="C54" s="150" t="s">
        <v>130</v>
      </c>
      <c r="D54" s="147">
        <v>1</v>
      </c>
      <c r="E54" s="149">
        <f t="shared" si="0"/>
        <v>8.0767289247854617</v>
      </c>
      <c r="F54" s="252">
        <v>800</v>
      </c>
      <c r="G54" s="147">
        <v>1</v>
      </c>
      <c r="H54" s="149">
        <f t="shared" si="1"/>
        <v>5.0479555779909138</v>
      </c>
      <c r="I54" s="158">
        <v>500</v>
      </c>
      <c r="J54" s="158"/>
      <c r="K54" s="144">
        <v>1</v>
      </c>
      <c r="L54" s="149">
        <f>M54/9780*100</f>
        <v>2.5106339468302661</v>
      </c>
      <c r="M54" s="158">
        <v>245.54</v>
      </c>
      <c r="N54" s="155">
        <f t="shared" si="3"/>
        <v>1</v>
      </c>
      <c r="O54" s="149">
        <f t="shared" si="4"/>
        <v>2.4714645193759437</v>
      </c>
      <c r="P54" s="158">
        <v>245.54</v>
      </c>
      <c r="Q54" s="146">
        <v>1</v>
      </c>
      <c r="R54" s="157">
        <f>S54/U54*100</f>
        <v>14.644678376524617</v>
      </c>
      <c r="S54" s="149">
        <f>M54</f>
        <v>245.54</v>
      </c>
      <c r="T54" s="44" t="s">
        <v>122</v>
      </c>
      <c r="U54" s="42">
        <v>1676.65</v>
      </c>
    </row>
    <row r="55" spans="1:21" s="121" customFormat="1">
      <c r="A55" s="143">
        <v>25</v>
      </c>
      <c r="B55" s="28" t="s">
        <v>132</v>
      </c>
      <c r="C55" s="150" t="s">
        <v>92</v>
      </c>
      <c r="D55" s="147">
        <v>1</v>
      </c>
      <c r="E55" s="149">
        <f t="shared" si="0"/>
        <v>0.54517920242301865</v>
      </c>
      <c r="F55" s="252">
        <v>54</v>
      </c>
      <c r="G55" s="147">
        <v>1</v>
      </c>
      <c r="H55" s="149">
        <f t="shared" si="1"/>
        <v>0.54517920242301865</v>
      </c>
      <c r="I55" s="158">
        <v>54</v>
      </c>
      <c r="J55" s="158"/>
      <c r="K55" s="144">
        <v>1</v>
      </c>
      <c r="L55" s="149">
        <f>M55/9780*100</f>
        <v>0.28609406952965238</v>
      </c>
      <c r="M55" s="158">
        <v>27.98</v>
      </c>
      <c r="N55" s="155">
        <f t="shared" si="3"/>
        <v>1</v>
      </c>
      <c r="O55" s="149">
        <f t="shared" si="4"/>
        <v>0.28163059889280323</v>
      </c>
      <c r="P55" s="158">
        <f>M55</f>
        <v>27.98</v>
      </c>
      <c r="Q55" s="146">
        <v>1</v>
      </c>
      <c r="R55" s="157"/>
      <c r="S55" s="149">
        <f>M55</f>
        <v>27.98</v>
      </c>
      <c r="T55" s="44" t="s">
        <v>122</v>
      </c>
      <c r="U55" s="42"/>
    </row>
    <row r="56" spans="1:21" s="121" customFormat="1">
      <c r="A56" s="143">
        <v>26</v>
      </c>
      <c r="B56" s="28" t="s">
        <v>133</v>
      </c>
      <c r="C56" s="150" t="s">
        <v>92</v>
      </c>
      <c r="D56" s="147">
        <v>1</v>
      </c>
      <c r="E56" s="149">
        <f t="shared" si="0"/>
        <v>0.30287733467945482</v>
      </c>
      <c r="F56" s="252">
        <v>30</v>
      </c>
      <c r="G56" s="147">
        <v>1</v>
      </c>
      <c r="H56" s="149">
        <f t="shared" si="1"/>
        <v>0.30287733467945482</v>
      </c>
      <c r="I56" s="158">
        <v>30</v>
      </c>
      <c r="J56" s="158"/>
      <c r="K56" s="144">
        <v>1</v>
      </c>
      <c r="L56" s="149">
        <f>M56/9780*100</f>
        <v>0.29447852760736198</v>
      </c>
      <c r="M56" s="158">
        <v>28.8</v>
      </c>
      <c r="N56" s="155">
        <f t="shared" si="3"/>
        <v>1</v>
      </c>
      <c r="O56" s="149">
        <f t="shared" si="4"/>
        <v>0.28988424760946152</v>
      </c>
      <c r="P56" s="158">
        <f>M56</f>
        <v>28.8</v>
      </c>
      <c r="Q56" s="146">
        <v>1</v>
      </c>
      <c r="R56" s="157"/>
      <c r="S56" s="149">
        <f>M56</f>
        <v>28.8</v>
      </c>
      <c r="T56" s="44" t="s">
        <v>122</v>
      </c>
      <c r="U56" s="42"/>
    </row>
    <row r="57" spans="1:21" s="121" customFormat="1" ht="42">
      <c r="A57" s="143">
        <v>27</v>
      </c>
      <c r="B57" s="28" t="s">
        <v>134</v>
      </c>
      <c r="C57" s="150" t="s">
        <v>130</v>
      </c>
      <c r="D57" s="147">
        <v>1</v>
      </c>
      <c r="E57" s="149">
        <f t="shared" si="0"/>
        <v>3.0287733467945483</v>
      </c>
      <c r="F57" s="252">
        <v>300</v>
      </c>
      <c r="G57" s="147">
        <v>1</v>
      </c>
      <c r="H57" s="149">
        <f t="shared" si="1"/>
        <v>2.0191822311963654</v>
      </c>
      <c r="I57" s="158">
        <v>200</v>
      </c>
      <c r="J57" s="158"/>
      <c r="K57" s="144">
        <v>1</v>
      </c>
      <c r="L57" s="149">
        <f>M57/9780*100</f>
        <v>0.73768568507157473</v>
      </c>
      <c r="M57" s="158">
        <v>72.145660000000007</v>
      </c>
      <c r="N57" s="155">
        <f t="shared" si="3"/>
        <v>1</v>
      </c>
      <c r="O57" s="149">
        <f t="shared" si="4"/>
        <v>0.72617674886763972</v>
      </c>
      <c r="P57" s="158">
        <v>72.145660000000007</v>
      </c>
      <c r="Q57" s="146">
        <v>1</v>
      </c>
      <c r="R57" s="157">
        <f>S57/U57*100</f>
        <v>20.05494523822761</v>
      </c>
      <c r="S57" s="149">
        <f>M57</f>
        <v>72.145660000000007</v>
      </c>
      <c r="T57" s="44" t="s">
        <v>122</v>
      </c>
      <c r="U57" s="42">
        <v>359.74</v>
      </c>
    </row>
    <row r="58" spans="1:21" s="121" customFormat="1">
      <c r="A58" s="143">
        <v>28</v>
      </c>
      <c r="B58" s="28" t="s">
        <v>135</v>
      </c>
      <c r="C58" s="150" t="s">
        <v>130</v>
      </c>
      <c r="D58" s="147">
        <v>1</v>
      </c>
      <c r="E58" s="149">
        <f t="shared" si="0"/>
        <v>0.30287733467945482</v>
      </c>
      <c r="F58" s="252">
        <v>30</v>
      </c>
      <c r="G58" s="147">
        <v>1</v>
      </c>
      <c r="H58" s="149">
        <f t="shared" si="1"/>
        <v>0.30287733467945482</v>
      </c>
      <c r="I58" s="158">
        <v>30</v>
      </c>
      <c r="J58" s="158"/>
      <c r="K58" s="144"/>
      <c r="L58" s="149">
        <f t="shared" si="2"/>
        <v>0.75934161566451441</v>
      </c>
      <c r="M58" s="158">
        <v>28.8</v>
      </c>
      <c r="N58" s="155">
        <f t="shared" si="3"/>
        <v>0</v>
      </c>
      <c r="O58" s="149">
        <f t="shared" si="4"/>
        <v>0.28988424760946152</v>
      </c>
      <c r="P58" s="158">
        <v>28.8</v>
      </c>
      <c r="Q58" s="146"/>
      <c r="R58" s="157"/>
      <c r="S58" s="149">
        <f>M58</f>
        <v>28.8</v>
      </c>
      <c r="T58" s="44" t="s">
        <v>122</v>
      </c>
      <c r="U58" s="42"/>
    </row>
    <row r="59" spans="1:21" s="121" customFormat="1" ht="37.5" customHeight="1">
      <c r="A59" s="143">
        <v>29</v>
      </c>
      <c r="B59" s="28" t="s">
        <v>136</v>
      </c>
      <c r="C59" s="150" t="s">
        <v>92</v>
      </c>
      <c r="D59" s="147">
        <v>1</v>
      </c>
      <c r="E59" s="149">
        <f t="shared" si="0"/>
        <v>18.172640080767287</v>
      </c>
      <c r="F59" s="252">
        <v>1800</v>
      </c>
      <c r="G59" s="147">
        <v>1</v>
      </c>
      <c r="H59" s="149">
        <f t="shared" si="1"/>
        <v>13.629480060575466</v>
      </c>
      <c r="I59" s="158">
        <v>1350</v>
      </c>
      <c r="J59" s="158"/>
      <c r="K59" s="144"/>
      <c r="L59" s="149">
        <f t="shared" si="2"/>
        <v>0</v>
      </c>
      <c r="M59" s="158"/>
      <c r="N59" s="155">
        <f t="shared" si="3"/>
        <v>0</v>
      </c>
      <c r="O59" s="149">
        <f t="shared" si="4"/>
        <v>0</v>
      </c>
      <c r="P59" s="158"/>
      <c r="Q59" s="146"/>
      <c r="R59" s="157"/>
      <c r="S59" s="149"/>
      <c r="T59" s="44" t="s">
        <v>122</v>
      </c>
      <c r="U59" s="42"/>
    </row>
    <row r="60" spans="1:21" s="121" customFormat="1">
      <c r="A60" s="143">
        <v>30</v>
      </c>
      <c r="B60" s="28" t="s">
        <v>137</v>
      </c>
      <c r="C60" s="150" t="s">
        <v>130</v>
      </c>
      <c r="D60" s="147">
        <v>1</v>
      </c>
      <c r="E60" s="149">
        <f t="shared" si="0"/>
        <v>0.30287733467945482</v>
      </c>
      <c r="F60" s="252">
        <v>30</v>
      </c>
      <c r="G60" s="147">
        <v>1</v>
      </c>
      <c r="H60" s="149">
        <f t="shared" si="1"/>
        <v>0.30287733467945482</v>
      </c>
      <c r="I60" s="158">
        <v>30</v>
      </c>
      <c r="J60" s="158"/>
      <c r="K60" s="144"/>
      <c r="L60" s="149">
        <f t="shared" si="2"/>
        <v>0</v>
      </c>
      <c r="M60" s="158"/>
      <c r="N60" s="155">
        <f t="shared" si="3"/>
        <v>0</v>
      </c>
      <c r="O60" s="149">
        <f t="shared" si="4"/>
        <v>0</v>
      </c>
      <c r="P60" s="158"/>
      <c r="Q60" s="146"/>
      <c r="R60" s="157"/>
      <c r="S60" s="149"/>
      <c r="T60" s="44" t="s">
        <v>122</v>
      </c>
      <c r="U60" s="42">
        <v>19.922086780000001</v>
      </c>
    </row>
    <row r="61" spans="1:21" s="121" customFormat="1" ht="42">
      <c r="A61" s="143">
        <v>31</v>
      </c>
      <c r="B61" s="28" t="s">
        <v>138</v>
      </c>
      <c r="C61" s="150" t="s">
        <v>92</v>
      </c>
      <c r="D61" s="147">
        <v>1</v>
      </c>
      <c r="E61" s="149">
        <f t="shared" si="0"/>
        <v>0.30287733467945482</v>
      </c>
      <c r="F61" s="252">
        <v>30</v>
      </c>
      <c r="G61" s="147">
        <v>1</v>
      </c>
      <c r="H61" s="149">
        <f t="shared" si="1"/>
        <v>0.30287733467945482</v>
      </c>
      <c r="I61" s="158">
        <v>30</v>
      </c>
      <c r="J61" s="158"/>
      <c r="K61" s="144"/>
      <c r="L61" s="149">
        <f t="shared" si="2"/>
        <v>0</v>
      </c>
      <c r="M61" s="158"/>
      <c r="N61" s="155">
        <f t="shared" si="3"/>
        <v>0</v>
      </c>
      <c r="O61" s="149">
        <f t="shared" si="4"/>
        <v>0</v>
      </c>
      <c r="P61" s="158"/>
      <c r="Q61" s="146"/>
      <c r="R61" s="157"/>
      <c r="S61" s="149"/>
      <c r="T61" s="44" t="s">
        <v>122</v>
      </c>
      <c r="U61" s="42"/>
    </row>
    <row r="62" spans="1:21" s="121" customFormat="1">
      <c r="A62" s="143">
        <v>32</v>
      </c>
      <c r="B62" s="28" t="s">
        <v>139</v>
      </c>
      <c r="C62" s="150" t="s">
        <v>130</v>
      </c>
      <c r="D62" s="147">
        <v>1</v>
      </c>
      <c r="E62" s="149">
        <f t="shared" si="0"/>
        <v>0.30287733467945482</v>
      </c>
      <c r="F62" s="252">
        <v>30</v>
      </c>
      <c r="G62" s="147">
        <v>1</v>
      </c>
      <c r="H62" s="149">
        <f t="shared" si="1"/>
        <v>0.30287733467945482</v>
      </c>
      <c r="I62" s="158">
        <v>30</v>
      </c>
      <c r="J62" s="158"/>
      <c r="K62" s="144">
        <v>1</v>
      </c>
      <c r="L62" s="149">
        <f>M62/9780*100</f>
        <v>0.30664621676891612</v>
      </c>
      <c r="M62" s="158">
        <v>29.99</v>
      </c>
      <c r="N62" s="155">
        <f t="shared" si="3"/>
        <v>1</v>
      </c>
      <c r="O62" s="149">
        <f t="shared" si="4"/>
        <v>0.30186210367388022</v>
      </c>
      <c r="P62" s="158">
        <f>M62</f>
        <v>29.99</v>
      </c>
      <c r="Q62" s="146">
        <v>1</v>
      </c>
      <c r="R62" s="157"/>
      <c r="S62" s="149">
        <f>P62</f>
        <v>29.99</v>
      </c>
      <c r="T62" s="44" t="s">
        <v>122</v>
      </c>
      <c r="U62" s="42"/>
    </row>
    <row r="63" spans="1:21" s="121" customFormat="1" ht="63">
      <c r="A63" s="143">
        <v>33</v>
      </c>
      <c r="B63" s="28" t="s">
        <v>140</v>
      </c>
      <c r="C63" s="150" t="s">
        <v>92</v>
      </c>
      <c r="D63" s="147">
        <v>1</v>
      </c>
      <c r="E63" s="149">
        <f t="shared" si="0"/>
        <v>0.50479555779909135</v>
      </c>
      <c r="F63" s="252">
        <v>50</v>
      </c>
      <c r="G63" s="147">
        <v>1</v>
      </c>
      <c r="H63" s="149">
        <f t="shared" si="1"/>
        <v>0.50479555779909135</v>
      </c>
      <c r="I63" s="158">
        <v>50</v>
      </c>
      <c r="J63" s="158"/>
      <c r="K63" s="144">
        <v>1</v>
      </c>
      <c r="L63" s="149">
        <f>M63/9780*100</f>
        <v>0.21513292433537834</v>
      </c>
      <c r="M63" s="158">
        <v>21.04</v>
      </c>
      <c r="N63" s="155">
        <f t="shared" si="3"/>
        <v>1</v>
      </c>
      <c r="O63" s="149">
        <f t="shared" si="4"/>
        <v>0.21177654755913439</v>
      </c>
      <c r="P63" s="158">
        <f>M63</f>
        <v>21.04</v>
      </c>
      <c r="Q63" s="146">
        <v>1</v>
      </c>
      <c r="R63" s="157"/>
      <c r="S63" s="149">
        <f>P63</f>
        <v>21.04</v>
      </c>
      <c r="T63" s="44" t="s">
        <v>122</v>
      </c>
      <c r="U63" s="42"/>
    </row>
    <row r="64" spans="1:21" s="121" customFormat="1" ht="42">
      <c r="A64" s="143">
        <v>34</v>
      </c>
      <c r="B64" s="28" t="s">
        <v>141</v>
      </c>
      <c r="C64" s="150" t="s">
        <v>92</v>
      </c>
      <c r="D64" s="147">
        <v>1</v>
      </c>
      <c r="E64" s="149">
        <f t="shared" si="0"/>
        <v>1.0095911155981827</v>
      </c>
      <c r="F64" s="252">
        <v>100</v>
      </c>
      <c r="G64" s="147">
        <v>1</v>
      </c>
      <c r="H64" s="149">
        <f t="shared" si="1"/>
        <v>1.0095911155981827</v>
      </c>
      <c r="I64" s="158">
        <v>100</v>
      </c>
      <c r="J64" s="158"/>
      <c r="K64" s="144"/>
      <c r="L64" s="149">
        <f t="shared" si="2"/>
        <v>0</v>
      </c>
      <c r="M64" s="158"/>
      <c r="N64" s="155">
        <f t="shared" si="3"/>
        <v>0</v>
      </c>
      <c r="O64" s="149">
        <f t="shared" si="4"/>
        <v>0</v>
      </c>
      <c r="P64" s="158"/>
      <c r="Q64" s="146"/>
      <c r="R64" s="157"/>
      <c r="S64" s="149"/>
      <c r="T64" s="44" t="s">
        <v>122</v>
      </c>
      <c r="U64" s="42"/>
    </row>
    <row r="65" spans="1:21" s="121" customFormat="1" ht="42">
      <c r="A65" s="143">
        <v>35</v>
      </c>
      <c r="B65" s="28" t="s">
        <v>142</v>
      </c>
      <c r="C65" s="150" t="s">
        <v>92</v>
      </c>
      <c r="D65" s="147">
        <v>1</v>
      </c>
      <c r="E65" s="149">
        <f t="shared" si="0"/>
        <v>0.40383644623927306</v>
      </c>
      <c r="F65" s="252">
        <v>40</v>
      </c>
      <c r="G65" s="147">
        <v>1</v>
      </c>
      <c r="H65" s="149">
        <f t="shared" si="1"/>
        <v>0.40383644623927306</v>
      </c>
      <c r="I65" s="158">
        <v>40</v>
      </c>
      <c r="J65" s="158"/>
      <c r="K65" s="144"/>
      <c r="L65" s="149">
        <f t="shared" si="2"/>
        <v>0</v>
      </c>
      <c r="M65" s="158"/>
      <c r="N65" s="155">
        <f t="shared" si="3"/>
        <v>0</v>
      </c>
      <c r="O65" s="149">
        <f t="shared" si="4"/>
        <v>0</v>
      </c>
      <c r="P65" s="158"/>
      <c r="Q65" s="146"/>
      <c r="R65" s="157"/>
      <c r="S65" s="149"/>
      <c r="T65" s="44" t="s">
        <v>122</v>
      </c>
      <c r="U65" s="42"/>
    </row>
    <row r="66" spans="1:21" s="121" customFormat="1" ht="42">
      <c r="A66" s="143">
        <v>36</v>
      </c>
      <c r="B66" s="28" t="s">
        <v>143</v>
      </c>
      <c r="C66" s="150" t="s">
        <v>92</v>
      </c>
      <c r="D66" s="147">
        <v>1</v>
      </c>
      <c r="E66" s="149">
        <f t="shared" si="0"/>
        <v>0.30287733467945482</v>
      </c>
      <c r="F66" s="252">
        <v>30</v>
      </c>
      <c r="G66" s="147">
        <v>1</v>
      </c>
      <c r="H66" s="149">
        <f t="shared" si="1"/>
        <v>0.30287733467945482</v>
      </c>
      <c r="I66" s="158">
        <v>30</v>
      </c>
      <c r="J66" s="158"/>
      <c r="K66" s="144"/>
      <c r="L66" s="149">
        <f t="shared" si="2"/>
        <v>0</v>
      </c>
      <c r="M66" s="158"/>
      <c r="N66" s="155">
        <f t="shared" si="3"/>
        <v>0</v>
      </c>
      <c r="O66" s="149">
        <f t="shared" si="4"/>
        <v>0</v>
      </c>
      <c r="P66" s="158"/>
      <c r="Q66" s="146"/>
      <c r="R66" s="157"/>
      <c r="S66" s="149"/>
      <c r="T66" s="44" t="s">
        <v>122</v>
      </c>
      <c r="U66" s="42"/>
    </row>
    <row r="67" spans="1:21" s="121" customFormat="1">
      <c r="A67" s="143">
        <v>37</v>
      </c>
      <c r="B67" s="28" t="s">
        <v>144</v>
      </c>
      <c r="C67" s="150" t="s">
        <v>92</v>
      </c>
      <c r="D67" s="147">
        <v>1</v>
      </c>
      <c r="E67" s="149">
        <f t="shared" si="0"/>
        <v>0.30287733467945482</v>
      </c>
      <c r="F67" s="252">
        <v>30</v>
      </c>
      <c r="G67" s="147">
        <v>1</v>
      </c>
      <c r="H67" s="149">
        <f t="shared" si="1"/>
        <v>0.30287733467945482</v>
      </c>
      <c r="I67" s="158">
        <v>30</v>
      </c>
      <c r="J67" s="158"/>
      <c r="K67" s="144"/>
      <c r="L67" s="149">
        <f t="shared" si="2"/>
        <v>0</v>
      </c>
      <c r="M67" s="158"/>
      <c r="N67" s="155">
        <f t="shared" si="3"/>
        <v>0</v>
      </c>
      <c r="O67" s="149">
        <f t="shared" si="4"/>
        <v>0</v>
      </c>
      <c r="P67" s="158"/>
      <c r="Q67" s="146"/>
      <c r="R67" s="157"/>
      <c r="S67" s="149"/>
      <c r="T67" s="44" t="s">
        <v>122</v>
      </c>
      <c r="U67" s="42"/>
    </row>
    <row r="68" spans="1:21" s="121" customFormat="1" ht="39" customHeight="1">
      <c r="A68" s="143">
        <v>38</v>
      </c>
      <c r="B68" s="28" t="s">
        <v>145</v>
      </c>
      <c r="C68" s="150" t="s">
        <v>92</v>
      </c>
      <c r="D68" s="147">
        <v>1</v>
      </c>
      <c r="E68" s="149">
        <f t="shared" si="0"/>
        <v>0.30287733467945482</v>
      </c>
      <c r="F68" s="252">
        <v>30</v>
      </c>
      <c r="G68" s="147">
        <v>1</v>
      </c>
      <c r="H68" s="149">
        <f t="shared" si="1"/>
        <v>0.30287733467945482</v>
      </c>
      <c r="I68" s="158">
        <v>30</v>
      </c>
      <c r="J68" s="158"/>
      <c r="K68" s="144"/>
      <c r="L68" s="149">
        <f t="shared" si="2"/>
        <v>0</v>
      </c>
      <c r="M68" s="158"/>
      <c r="N68" s="155">
        <f t="shared" si="3"/>
        <v>0</v>
      </c>
      <c r="O68" s="149">
        <f t="shared" si="4"/>
        <v>0</v>
      </c>
      <c r="P68" s="158"/>
      <c r="Q68" s="146"/>
      <c r="R68" s="157"/>
      <c r="S68" s="149"/>
      <c r="T68" s="44" t="s">
        <v>122</v>
      </c>
      <c r="U68" s="42"/>
    </row>
    <row r="69" spans="1:21" s="121" customFormat="1" ht="42">
      <c r="A69" s="143">
        <v>39</v>
      </c>
      <c r="B69" s="28" t="s">
        <v>146</v>
      </c>
      <c r="C69" s="150" t="s">
        <v>92</v>
      </c>
      <c r="D69" s="147">
        <v>1</v>
      </c>
      <c r="E69" s="149">
        <f t="shared" si="0"/>
        <v>0.30287733467945482</v>
      </c>
      <c r="F69" s="252">
        <v>30</v>
      </c>
      <c r="G69" s="147">
        <v>1</v>
      </c>
      <c r="H69" s="149">
        <f t="shared" si="1"/>
        <v>0.30287733467945482</v>
      </c>
      <c r="I69" s="158">
        <v>30</v>
      </c>
      <c r="J69" s="158"/>
      <c r="K69" s="144"/>
      <c r="L69" s="149">
        <f t="shared" si="2"/>
        <v>0</v>
      </c>
      <c r="M69" s="158"/>
      <c r="N69" s="155">
        <f t="shared" si="3"/>
        <v>0</v>
      </c>
      <c r="O69" s="149">
        <f t="shared" si="4"/>
        <v>0</v>
      </c>
      <c r="P69" s="158"/>
      <c r="Q69" s="146"/>
      <c r="R69" s="157"/>
      <c r="S69" s="149"/>
      <c r="T69" s="44" t="s">
        <v>122</v>
      </c>
      <c r="U69" s="42"/>
    </row>
    <row r="70" spans="1:21" s="121" customFormat="1">
      <c r="A70" s="143">
        <v>40</v>
      </c>
      <c r="B70" s="28" t="s">
        <v>147</v>
      </c>
      <c r="C70" s="150" t="s">
        <v>92</v>
      </c>
      <c r="D70" s="147">
        <v>1</v>
      </c>
      <c r="E70" s="149">
        <f t="shared" si="0"/>
        <v>0.30287733467945482</v>
      </c>
      <c r="F70" s="252">
        <v>30</v>
      </c>
      <c r="G70" s="147">
        <v>1</v>
      </c>
      <c r="H70" s="149">
        <f t="shared" si="1"/>
        <v>0.30287733467945482</v>
      </c>
      <c r="I70" s="158">
        <v>30</v>
      </c>
      <c r="J70" s="158"/>
      <c r="K70" s="144"/>
      <c r="L70" s="149">
        <f t="shared" si="2"/>
        <v>0</v>
      </c>
      <c r="M70" s="158"/>
      <c r="N70" s="155">
        <f t="shared" si="3"/>
        <v>0</v>
      </c>
      <c r="O70" s="149">
        <f t="shared" si="4"/>
        <v>0</v>
      </c>
      <c r="P70" s="158"/>
      <c r="Q70" s="146"/>
      <c r="R70" s="157"/>
      <c r="S70" s="149"/>
      <c r="T70" s="44" t="s">
        <v>122</v>
      </c>
      <c r="U70" s="42"/>
    </row>
    <row r="71" spans="1:21" s="121" customFormat="1">
      <c r="A71" s="143">
        <v>41</v>
      </c>
      <c r="B71" s="28" t="s">
        <v>148</v>
      </c>
      <c r="C71" s="150" t="s">
        <v>92</v>
      </c>
      <c r="D71" s="147">
        <v>1</v>
      </c>
      <c r="E71" s="149">
        <f t="shared" si="0"/>
        <v>0.30287733467945482</v>
      </c>
      <c r="F71" s="252">
        <v>30</v>
      </c>
      <c r="G71" s="147">
        <v>1</v>
      </c>
      <c r="H71" s="149">
        <f t="shared" si="1"/>
        <v>0.30287733467945482</v>
      </c>
      <c r="I71" s="158">
        <v>30</v>
      </c>
      <c r="J71" s="158"/>
      <c r="K71" s="144"/>
      <c r="L71" s="149">
        <f t="shared" si="2"/>
        <v>0</v>
      </c>
      <c r="M71" s="158"/>
      <c r="N71" s="155">
        <f t="shared" si="3"/>
        <v>0</v>
      </c>
      <c r="O71" s="149">
        <f t="shared" si="4"/>
        <v>0</v>
      </c>
      <c r="P71" s="158"/>
      <c r="Q71" s="146"/>
      <c r="R71" s="157"/>
      <c r="S71" s="149"/>
      <c r="T71" s="44" t="s">
        <v>122</v>
      </c>
      <c r="U71" s="42"/>
    </row>
    <row r="72" spans="1:21" s="121" customFormat="1" ht="42">
      <c r="A72" s="143">
        <v>42</v>
      </c>
      <c r="B72" s="28" t="s">
        <v>149</v>
      </c>
      <c r="C72" s="150" t="s">
        <v>92</v>
      </c>
      <c r="D72" s="147">
        <v>1</v>
      </c>
      <c r="E72" s="149">
        <f t="shared" si="0"/>
        <v>0.30287733467945482</v>
      </c>
      <c r="F72" s="252">
        <v>30</v>
      </c>
      <c r="G72" s="147">
        <v>1</v>
      </c>
      <c r="H72" s="149">
        <f t="shared" si="1"/>
        <v>0.30287733467945482</v>
      </c>
      <c r="I72" s="158">
        <v>30</v>
      </c>
      <c r="J72" s="158"/>
      <c r="K72" s="144"/>
      <c r="L72" s="149">
        <f t="shared" si="2"/>
        <v>0</v>
      </c>
      <c r="M72" s="158"/>
      <c r="N72" s="155">
        <f t="shared" si="3"/>
        <v>0</v>
      </c>
      <c r="O72" s="149">
        <f t="shared" si="4"/>
        <v>0</v>
      </c>
      <c r="P72" s="158"/>
      <c r="Q72" s="146"/>
      <c r="R72" s="157"/>
      <c r="S72" s="149"/>
      <c r="T72" s="44" t="s">
        <v>122</v>
      </c>
      <c r="U72" s="42"/>
    </row>
    <row r="73" spans="1:21" s="121" customFormat="1" ht="42">
      <c r="A73" s="143">
        <v>43</v>
      </c>
      <c r="B73" s="28" t="s">
        <v>150</v>
      </c>
      <c r="C73" s="150" t="s">
        <v>92</v>
      </c>
      <c r="D73" s="147">
        <v>1</v>
      </c>
      <c r="E73" s="149">
        <f t="shared" si="0"/>
        <v>0.30287733467945482</v>
      </c>
      <c r="F73" s="252">
        <v>30</v>
      </c>
      <c r="G73" s="147">
        <v>1</v>
      </c>
      <c r="H73" s="149">
        <f t="shared" si="1"/>
        <v>0.30287733467945482</v>
      </c>
      <c r="I73" s="158">
        <v>30</v>
      </c>
      <c r="J73" s="158"/>
      <c r="K73" s="144">
        <v>1</v>
      </c>
      <c r="L73" s="149">
        <f>M73/9780*100</f>
        <v>0.30061349693251532</v>
      </c>
      <c r="M73" s="158">
        <v>29.4</v>
      </c>
      <c r="N73" s="155">
        <f t="shared" si="3"/>
        <v>1</v>
      </c>
      <c r="O73" s="149">
        <f t="shared" si="4"/>
        <v>0.29592350276799195</v>
      </c>
      <c r="P73" s="158">
        <f>M73</f>
        <v>29.4</v>
      </c>
      <c r="Q73" s="146">
        <v>1</v>
      </c>
      <c r="R73" s="157"/>
      <c r="S73" s="149">
        <f>P73</f>
        <v>29.4</v>
      </c>
      <c r="T73" s="44" t="s">
        <v>122</v>
      </c>
      <c r="U73" s="42"/>
    </row>
    <row r="74" spans="1:21" s="121" customFormat="1" ht="42">
      <c r="A74" s="143">
        <v>44</v>
      </c>
      <c r="B74" s="28" t="s">
        <v>151</v>
      </c>
      <c r="C74" s="150" t="s">
        <v>92</v>
      </c>
      <c r="D74" s="147">
        <v>1</v>
      </c>
      <c r="E74" s="149">
        <f t="shared" si="0"/>
        <v>0.50479555779909135</v>
      </c>
      <c r="F74" s="252">
        <v>50</v>
      </c>
      <c r="G74" s="147">
        <v>1</v>
      </c>
      <c r="H74" s="149">
        <f t="shared" si="1"/>
        <v>0.50479555779909135</v>
      </c>
      <c r="I74" s="158">
        <v>50</v>
      </c>
      <c r="J74" s="158"/>
      <c r="K74" s="144"/>
      <c r="L74" s="149">
        <f t="shared" si="2"/>
        <v>0</v>
      </c>
      <c r="M74" s="158"/>
      <c r="N74" s="155">
        <f t="shared" si="3"/>
        <v>0</v>
      </c>
      <c r="O74" s="149">
        <f t="shared" si="4"/>
        <v>0</v>
      </c>
      <c r="P74" s="158"/>
      <c r="Q74" s="146"/>
      <c r="R74" s="157"/>
      <c r="S74" s="149"/>
      <c r="T74" s="44" t="s">
        <v>122</v>
      </c>
      <c r="U74" s="42"/>
    </row>
    <row r="75" spans="1:21" s="121" customFormat="1" ht="42">
      <c r="A75" s="143">
        <v>45</v>
      </c>
      <c r="B75" s="28" t="s">
        <v>152</v>
      </c>
      <c r="C75" s="150" t="s">
        <v>92</v>
      </c>
      <c r="D75" s="147">
        <v>1</v>
      </c>
      <c r="E75" s="149">
        <f t="shared" si="0"/>
        <v>0.30287733467945482</v>
      </c>
      <c r="F75" s="252">
        <v>30</v>
      </c>
      <c r="G75" s="147">
        <v>1</v>
      </c>
      <c r="H75" s="149">
        <f t="shared" si="1"/>
        <v>0.30287733467945482</v>
      </c>
      <c r="I75" s="158">
        <v>30</v>
      </c>
      <c r="J75" s="158"/>
      <c r="K75" s="144"/>
      <c r="L75" s="149">
        <f t="shared" si="2"/>
        <v>0</v>
      </c>
      <c r="M75" s="158"/>
      <c r="N75" s="155">
        <f t="shared" si="3"/>
        <v>0</v>
      </c>
      <c r="O75" s="149">
        <f t="shared" si="4"/>
        <v>0</v>
      </c>
      <c r="P75" s="158"/>
      <c r="Q75" s="146"/>
      <c r="R75" s="157"/>
      <c r="S75" s="149"/>
      <c r="T75" s="44" t="s">
        <v>122</v>
      </c>
      <c r="U75" s="42"/>
    </row>
    <row r="76" spans="1:21" s="121" customFormat="1" ht="42">
      <c r="A76" s="143">
        <v>46</v>
      </c>
      <c r="B76" s="28" t="s">
        <v>153</v>
      </c>
      <c r="C76" s="150" t="s">
        <v>92</v>
      </c>
      <c r="D76" s="147">
        <v>1</v>
      </c>
      <c r="E76" s="149">
        <f t="shared" si="0"/>
        <v>0.30287733467945482</v>
      </c>
      <c r="F76" s="252">
        <v>30</v>
      </c>
      <c r="G76" s="147">
        <v>1</v>
      </c>
      <c r="H76" s="149">
        <f t="shared" si="1"/>
        <v>0.30287733467945482</v>
      </c>
      <c r="I76" s="158">
        <v>30</v>
      </c>
      <c r="J76" s="158"/>
      <c r="K76" s="144"/>
      <c r="L76" s="149">
        <f t="shared" si="2"/>
        <v>0</v>
      </c>
      <c r="M76" s="158"/>
      <c r="N76" s="155">
        <f t="shared" si="3"/>
        <v>0</v>
      </c>
      <c r="O76" s="149">
        <f t="shared" si="4"/>
        <v>0</v>
      </c>
      <c r="P76" s="158"/>
      <c r="Q76" s="146"/>
      <c r="R76" s="157"/>
      <c r="S76" s="149"/>
      <c r="T76" s="44" t="s">
        <v>122</v>
      </c>
      <c r="U76" s="42"/>
    </row>
    <row r="77" spans="1:21" s="121" customFormat="1" ht="42">
      <c r="A77" s="143">
        <v>47</v>
      </c>
      <c r="B77" s="28" t="s">
        <v>154</v>
      </c>
      <c r="C77" s="150" t="s">
        <v>92</v>
      </c>
      <c r="D77" s="147">
        <v>1</v>
      </c>
      <c r="E77" s="149">
        <f t="shared" si="0"/>
        <v>0.30287733467945482</v>
      </c>
      <c r="F77" s="252">
        <v>30</v>
      </c>
      <c r="G77" s="147">
        <v>1</v>
      </c>
      <c r="H77" s="149">
        <f t="shared" si="1"/>
        <v>0.30287733467945482</v>
      </c>
      <c r="I77" s="158">
        <v>30</v>
      </c>
      <c r="J77" s="158"/>
      <c r="K77" s="144"/>
      <c r="L77" s="149">
        <f t="shared" si="2"/>
        <v>0</v>
      </c>
      <c r="M77" s="158"/>
      <c r="N77" s="155">
        <f t="shared" si="3"/>
        <v>0</v>
      </c>
      <c r="O77" s="149">
        <f t="shared" si="4"/>
        <v>0</v>
      </c>
      <c r="P77" s="158"/>
      <c r="Q77" s="146"/>
      <c r="R77" s="157"/>
      <c r="S77" s="149"/>
      <c r="T77" s="44" t="s">
        <v>122</v>
      </c>
      <c r="U77" s="42"/>
    </row>
    <row r="78" spans="1:21" s="121" customFormat="1" ht="42">
      <c r="A78" s="143">
        <v>48</v>
      </c>
      <c r="B78" s="28" t="s">
        <v>155</v>
      </c>
      <c r="C78" s="150" t="s">
        <v>92</v>
      </c>
      <c r="D78" s="147">
        <v>1</v>
      </c>
      <c r="E78" s="149">
        <f t="shared" si="0"/>
        <v>0.30287733467945482</v>
      </c>
      <c r="F78" s="252">
        <v>30</v>
      </c>
      <c r="G78" s="147">
        <v>1</v>
      </c>
      <c r="H78" s="149">
        <f t="shared" si="1"/>
        <v>0.30287733467945482</v>
      </c>
      <c r="I78" s="158">
        <v>30</v>
      </c>
      <c r="J78" s="158"/>
      <c r="K78" s="144"/>
      <c r="L78" s="149">
        <f t="shared" si="2"/>
        <v>0</v>
      </c>
      <c r="M78" s="158"/>
      <c r="N78" s="155">
        <f t="shared" si="3"/>
        <v>0</v>
      </c>
      <c r="O78" s="149">
        <f t="shared" si="4"/>
        <v>0</v>
      </c>
      <c r="P78" s="158"/>
      <c r="Q78" s="146"/>
      <c r="R78" s="157"/>
      <c r="S78" s="149"/>
      <c r="T78" s="44" t="s">
        <v>122</v>
      </c>
      <c r="U78" s="42"/>
    </row>
    <row r="79" spans="1:21" s="121" customFormat="1" ht="42">
      <c r="A79" s="143">
        <v>49</v>
      </c>
      <c r="B79" s="28" t="s">
        <v>156</v>
      </c>
      <c r="C79" s="150" t="s">
        <v>92</v>
      </c>
      <c r="D79" s="147">
        <v>1</v>
      </c>
      <c r="E79" s="149">
        <f t="shared" si="0"/>
        <v>0.30287733467945482</v>
      </c>
      <c r="F79" s="252">
        <v>30</v>
      </c>
      <c r="G79" s="147">
        <v>1</v>
      </c>
      <c r="H79" s="149">
        <f t="shared" si="1"/>
        <v>0.30287733467945482</v>
      </c>
      <c r="I79" s="158">
        <v>30</v>
      </c>
      <c r="J79" s="158"/>
      <c r="K79" s="144"/>
      <c r="L79" s="149">
        <f t="shared" si="2"/>
        <v>0</v>
      </c>
      <c r="M79" s="158"/>
      <c r="N79" s="155">
        <f t="shared" si="3"/>
        <v>0</v>
      </c>
      <c r="O79" s="149">
        <f t="shared" si="4"/>
        <v>0</v>
      </c>
      <c r="P79" s="158"/>
      <c r="Q79" s="146"/>
      <c r="R79" s="157"/>
      <c r="S79" s="149"/>
      <c r="T79" s="44" t="s">
        <v>122</v>
      </c>
      <c r="U79" s="42"/>
    </row>
    <row r="80" spans="1:21" s="121" customFormat="1">
      <c r="A80" s="143">
        <v>50</v>
      </c>
      <c r="B80" s="28" t="s">
        <v>157</v>
      </c>
      <c r="C80" s="150" t="s">
        <v>92</v>
      </c>
      <c r="D80" s="147">
        <v>1</v>
      </c>
      <c r="E80" s="149">
        <f t="shared" si="0"/>
        <v>0.50479555779909135</v>
      </c>
      <c r="F80" s="252">
        <v>50</v>
      </c>
      <c r="G80" s="147">
        <v>1</v>
      </c>
      <c r="H80" s="149">
        <f t="shared" si="1"/>
        <v>0.37253912165572939</v>
      </c>
      <c r="I80" s="158">
        <v>36.9</v>
      </c>
      <c r="J80" s="158"/>
      <c r="K80" s="144"/>
      <c r="L80" s="149">
        <f t="shared" si="2"/>
        <v>0</v>
      </c>
      <c r="M80" s="158"/>
      <c r="N80" s="155">
        <f t="shared" si="3"/>
        <v>0</v>
      </c>
      <c r="O80" s="149">
        <f t="shared" si="4"/>
        <v>0</v>
      </c>
      <c r="P80" s="158"/>
      <c r="Q80" s="146"/>
      <c r="R80" s="157"/>
      <c r="S80" s="149"/>
      <c r="T80" s="44" t="s">
        <v>122</v>
      </c>
      <c r="U80" s="42"/>
    </row>
    <row r="81" spans="1:21" s="121" customFormat="1">
      <c r="A81" s="143">
        <v>51</v>
      </c>
      <c r="B81" s="28" t="s">
        <v>158</v>
      </c>
      <c r="C81" s="150" t="s">
        <v>92</v>
      </c>
      <c r="D81" s="147">
        <v>1</v>
      </c>
      <c r="E81" s="149">
        <f t="shared" si="0"/>
        <v>0.50479555779909135</v>
      </c>
      <c r="F81" s="252">
        <v>50</v>
      </c>
      <c r="G81" s="147">
        <v>1</v>
      </c>
      <c r="H81" s="149">
        <f t="shared" si="1"/>
        <v>0.50479555779909135</v>
      </c>
      <c r="I81" s="158">
        <v>50</v>
      </c>
      <c r="J81" s="158"/>
      <c r="K81" s="144"/>
      <c r="L81" s="149">
        <f t="shared" si="2"/>
        <v>0</v>
      </c>
      <c r="M81" s="158"/>
      <c r="N81" s="155">
        <f t="shared" si="3"/>
        <v>0</v>
      </c>
      <c r="O81" s="149">
        <f t="shared" si="4"/>
        <v>0</v>
      </c>
      <c r="P81" s="158"/>
      <c r="Q81" s="146"/>
      <c r="R81" s="157"/>
      <c r="S81" s="149"/>
      <c r="T81" s="44" t="s">
        <v>122</v>
      </c>
      <c r="U81" s="42">
        <v>36.58</v>
      </c>
    </row>
    <row r="82" spans="1:21" s="121" customFormat="1" ht="42">
      <c r="A82" s="143">
        <v>52</v>
      </c>
      <c r="B82" s="28" t="s">
        <v>159</v>
      </c>
      <c r="C82" s="150" t="s">
        <v>92</v>
      </c>
      <c r="D82" s="147">
        <v>1</v>
      </c>
      <c r="E82" s="149">
        <f t="shared" si="0"/>
        <v>0.50479555779909135</v>
      </c>
      <c r="F82" s="252">
        <v>50</v>
      </c>
      <c r="G82" s="147">
        <v>1</v>
      </c>
      <c r="H82" s="149">
        <f t="shared" si="1"/>
        <v>0.50479555779909135</v>
      </c>
      <c r="I82" s="158">
        <v>50</v>
      </c>
      <c r="J82" s="158"/>
      <c r="K82" s="144">
        <v>1</v>
      </c>
      <c r="L82" s="149">
        <f>M82/9780*100</f>
        <v>0.29447852760736198</v>
      </c>
      <c r="M82" s="158">
        <v>28.8</v>
      </c>
      <c r="N82" s="155">
        <f t="shared" si="3"/>
        <v>1</v>
      </c>
      <c r="O82" s="149">
        <f t="shared" si="4"/>
        <v>0.28988424760946152</v>
      </c>
      <c r="P82" s="158">
        <f>M82</f>
        <v>28.8</v>
      </c>
      <c r="Q82" s="146">
        <v>1</v>
      </c>
      <c r="R82" s="157"/>
      <c r="S82" s="149">
        <f>M82</f>
        <v>28.8</v>
      </c>
      <c r="T82" s="44" t="s">
        <v>122</v>
      </c>
      <c r="U82" s="42"/>
    </row>
    <row r="83" spans="1:21" s="121" customFormat="1">
      <c r="A83" s="143">
        <v>53</v>
      </c>
      <c r="B83" s="28" t="s">
        <v>160</v>
      </c>
      <c r="C83" s="150" t="s">
        <v>92</v>
      </c>
      <c r="D83" s="147">
        <v>1</v>
      </c>
      <c r="E83" s="149">
        <f t="shared" si="0"/>
        <v>1.0095911155981827</v>
      </c>
      <c r="F83" s="252">
        <v>100</v>
      </c>
      <c r="G83" s="147">
        <v>1</v>
      </c>
      <c r="H83" s="149">
        <f t="shared" si="1"/>
        <v>1.0095911155981827</v>
      </c>
      <c r="I83" s="158">
        <v>100</v>
      </c>
      <c r="J83" s="158"/>
      <c r="K83" s="144"/>
      <c r="L83" s="149">
        <f t="shared" si="2"/>
        <v>0</v>
      </c>
      <c r="M83" s="158"/>
      <c r="N83" s="155">
        <f t="shared" si="3"/>
        <v>0</v>
      </c>
      <c r="O83" s="149">
        <f t="shared" si="4"/>
        <v>0</v>
      </c>
      <c r="P83" s="158"/>
      <c r="Q83" s="146"/>
      <c r="R83" s="157"/>
      <c r="S83" s="149"/>
      <c r="T83" s="44" t="s">
        <v>122</v>
      </c>
      <c r="U83" s="42">
        <v>69.261185600000005</v>
      </c>
    </row>
    <row r="84" spans="1:21" s="121" customFormat="1" ht="42">
      <c r="A84" s="143">
        <v>54</v>
      </c>
      <c r="B84" s="28" t="s">
        <v>161</v>
      </c>
      <c r="C84" s="150" t="s">
        <v>92</v>
      </c>
      <c r="D84" s="147">
        <v>1</v>
      </c>
      <c r="E84" s="149">
        <f t="shared" si="0"/>
        <v>0.50479555779909135</v>
      </c>
      <c r="F84" s="252">
        <v>50</v>
      </c>
      <c r="G84" s="147">
        <v>1</v>
      </c>
      <c r="H84" s="149">
        <f t="shared" si="1"/>
        <v>0.50479555779909135</v>
      </c>
      <c r="I84" s="158">
        <v>50</v>
      </c>
      <c r="J84" s="158"/>
      <c r="K84" s="144"/>
      <c r="L84" s="149">
        <f t="shared" si="2"/>
        <v>0</v>
      </c>
      <c r="M84" s="158"/>
      <c r="N84" s="155">
        <f t="shared" si="3"/>
        <v>0</v>
      </c>
      <c r="O84" s="149">
        <f t="shared" si="4"/>
        <v>0</v>
      </c>
      <c r="P84" s="158"/>
      <c r="Q84" s="146"/>
      <c r="R84" s="157"/>
      <c r="S84" s="149"/>
      <c r="T84" s="44" t="s">
        <v>122</v>
      </c>
      <c r="U84" s="42">
        <v>33.231610000000003</v>
      </c>
    </row>
    <row r="85" spans="1:21" s="121" customFormat="1" ht="42">
      <c r="A85" s="143">
        <v>55</v>
      </c>
      <c r="B85" s="28" t="s">
        <v>162</v>
      </c>
      <c r="C85" s="150" t="s">
        <v>92</v>
      </c>
      <c r="D85" s="147">
        <v>1</v>
      </c>
      <c r="E85" s="149">
        <f t="shared" si="0"/>
        <v>0.30287733467945482</v>
      </c>
      <c r="F85" s="252">
        <v>30</v>
      </c>
      <c r="G85" s="147">
        <v>1</v>
      </c>
      <c r="H85" s="149">
        <f t="shared" si="1"/>
        <v>0.30287733467945482</v>
      </c>
      <c r="I85" s="158">
        <v>30</v>
      </c>
      <c r="J85" s="158"/>
      <c r="K85" s="144"/>
      <c r="L85" s="149">
        <f t="shared" si="2"/>
        <v>0</v>
      </c>
      <c r="M85" s="158"/>
      <c r="N85" s="155">
        <f t="shared" si="3"/>
        <v>0</v>
      </c>
      <c r="O85" s="149">
        <f t="shared" si="4"/>
        <v>0</v>
      </c>
      <c r="P85" s="158"/>
      <c r="Q85" s="146"/>
      <c r="R85" s="157"/>
      <c r="S85" s="149"/>
      <c r="T85" s="44" t="s">
        <v>122</v>
      </c>
      <c r="U85" s="42"/>
    </row>
    <row r="86" spans="1:21" s="121" customFormat="1">
      <c r="A86" s="143">
        <v>56</v>
      </c>
      <c r="B86" s="28" t="s">
        <v>163</v>
      </c>
      <c r="C86" s="150" t="s">
        <v>92</v>
      </c>
      <c r="D86" s="147">
        <v>1</v>
      </c>
      <c r="E86" s="149">
        <f t="shared" si="0"/>
        <v>0.30287733467945482</v>
      </c>
      <c r="F86" s="252">
        <v>30</v>
      </c>
      <c r="G86" s="147">
        <v>1</v>
      </c>
      <c r="H86" s="149">
        <f t="shared" si="1"/>
        <v>0.30287733467945482</v>
      </c>
      <c r="I86" s="158">
        <v>30</v>
      </c>
      <c r="J86" s="158"/>
      <c r="K86" s="144"/>
      <c r="L86" s="149">
        <f t="shared" si="2"/>
        <v>0</v>
      </c>
      <c r="M86" s="158"/>
      <c r="N86" s="155">
        <f t="shared" si="3"/>
        <v>0</v>
      </c>
      <c r="O86" s="149">
        <f t="shared" si="4"/>
        <v>0</v>
      </c>
      <c r="P86" s="158"/>
      <c r="Q86" s="146"/>
      <c r="R86" s="157"/>
      <c r="S86" s="149"/>
      <c r="T86" s="44" t="s">
        <v>122</v>
      </c>
      <c r="U86" s="42"/>
    </row>
    <row r="87" spans="1:21" s="121" customFormat="1" ht="42">
      <c r="A87" s="143">
        <v>57</v>
      </c>
      <c r="B87" s="28" t="s">
        <v>164</v>
      </c>
      <c r="C87" s="150" t="s">
        <v>92</v>
      </c>
      <c r="D87" s="147">
        <v>1</v>
      </c>
      <c r="E87" s="149">
        <f t="shared" si="0"/>
        <v>0.30287733467945482</v>
      </c>
      <c r="F87" s="252">
        <v>30</v>
      </c>
      <c r="G87" s="147">
        <v>1</v>
      </c>
      <c r="H87" s="149">
        <f t="shared" si="1"/>
        <v>0.30287733467945482</v>
      </c>
      <c r="I87" s="158">
        <v>30</v>
      </c>
      <c r="J87" s="158"/>
      <c r="K87" s="144"/>
      <c r="L87" s="149">
        <f t="shared" si="2"/>
        <v>0</v>
      </c>
      <c r="M87" s="158"/>
      <c r="N87" s="155">
        <f t="shared" si="3"/>
        <v>0</v>
      </c>
      <c r="O87" s="149">
        <f t="shared" si="4"/>
        <v>0</v>
      </c>
      <c r="P87" s="158"/>
      <c r="Q87" s="146"/>
      <c r="R87" s="157"/>
      <c r="S87" s="149"/>
      <c r="T87" s="44" t="s">
        <v>122</v>
      </c>
      <c r="U87" s="42"/>
    </row>
    <row r="88" spans="1:21" s="121" customFormat="1">
      <c r="A88" s="143">
        <v>58</v>
      </c>
      <c r="B88" s="28" t="s">
        <v>165</v>
      </c>
      <c r="C88" s="150" t="s">
        <v>92</v>
      </c>
      <c r="D88" s="147">
        <v>1</v>
      </c>
      <c r="E88" s="149">
        <f t="shared" ref="E88:E151" si="5">F88/9905*100</f>
        <v>0.30287733467945482</v>
      </c>
      <c r="F88" s="252">
        <v>30</v>
      </c>
      <c r="G88" s="147">
        <v>1</v>
      </c>
      <c r="H88" s="149">
        <f t="shared" si="1"/>
        <v>0.30287733467945482</v>
      </c>
      <c r="I88" s="158">
        <v>30</v>
      </c>
      <c r="J88" s="158"/>
      <c r="K88" s="144"/>
      <c r="L88" s="149">
        <f t="shared" ref="L88:L151" si="6">M88/568.9139*15</f>
        <v>0</v>
      </c>
      <c r="M88" s="158"/>
      <c r="N88" s="155">
        <f t="shared" ref="N88:N151" si="7">K88</f>
        <v>0</v>
      </c>
      <c r="O88" s="149">
        <f t="shared" ref="O88:O151" si="8">M88/9935*100</f>
        <v>0</v>
      </c>
      <c r="P88" s="158"/>
      <c r="Q88" s="146"/>
      <c r="R88" s="157"/>
      <c r="S88" s="149"/>
      <c r="T88" s="44" t="s">
        <v>122</v>
      </c>
      <c r="U88" s="42"/>
    </row>
    <row r="89" spans="1:21" s="121" customFormat="1" ht="42">
      <c r="A89" s="143">
        <v>59</v>
      </c>
      <c r="B89" s="28" t="s">
        <v>166</v>
      </c>
      <c r="C89" s="150" t="s">
        <v>92</v>
      </c>
      <c r="D89" s="147">
        <v>1</v>
      </c>
      <c r="E89" s="149">
        <f t="shared" si="5"/>
        <v>0.15143866733972741</v>
      </c>
      <c r="F89" s="252">
        <v>15</v>
      </c>
      <c r="G89" s="147">
        <v>1</v>
      </c>
      <c r="H89" s="149">
        <f t="shared" ref="H89:H152" si="9">I89/9905*100</f>
        <v>0.15143866733972741</v>
      </c>
      <c r="I89" s="158">
        <v>15</v>
      </c>
      <c r="J89" s="158"/>
      <c r="K89" s="144">
        <v>1</v>
      </c>
      <c r="L89" s="149">
        <f>M89/9780*100</f>
        <v>0.14713701431492843</v>
      </c>
      <c r="M89" s="158">
        <v>14.39</v>
      </c>
      <c r="N89" s="155">
        <f t="shared" si="7"/>
        <v>1</v>
      </c>
      <c r="O89" s="149">
        <f t="shared" si="8"/>
        <v>0.14484146955208857</v>
      </c>
      <c r="P89" s="158">
        <f>M89</f>
        <v>14.39</v>
      </c>
      <c r="Q89" s="146">
        <v>1</v>
      </c>
      <c r="R89" s="157"/>
      <c r="S89" s="149">
        <f>M89</f>
        <v>14.39</v>
      </c>
      <c r="T89" s="44" t="s">
        <v>122</v>
      </c>
      <c r="U89" s="42"/>
    </row>
    <row r="90" spans="1:21" s="121" customFormat="1" ht="42">
      <c r="A90" s="143">
        <v>60</v>
      </c>
      <c r="B90" s="28" t="s">
        <v>167</v>
      </c>
      <c r="C90" s="150" t="s">
        <v>92</v>
      </c>
      <c r="D90" s="147">
        <v>1</v>
      </c>
      <c r="E90" s="149">
        <f t="shared" si="5"/>
        <v>0.30287733467945482</v>
      </c>
      <c r="F90" s="252">
        <v>30</v>
      </c>
      <c r="G90" s="147">
        <v>1</v>
      </c>
      <c r="H90" s="149">
        <f t="shared" si="9"/>
        <v>0.30287733467945482</v>
      </c>
      <c r="I90" s="158">
        <v>30</v>
      </c>
      <c r="J90" s="158"/>
      <c r="K90" s="144"/>
      <c r="L90" s="149">
        <f t="shared" si="6"/>
        <v>0</v>
      </c>
      <c r="M90" s="158"/>
      <c r="N90" s="155">
        <f t="shared" si="7"/>
        <v>0</v>
      </c>
      <c r="O90" s="149">
        <f t="shared" si="8"/>
        <v>0</v>
      </c>
      <c r="P90" s="158"/>
      <c r="Q90" s="146"/>
      <c r="R90" s="157"/>
      <c r="S90" s="149"/>
      <c r="T90" s="44" t="s">
        <v>122</v>
      </c>
      <c r="U90" s="42"/>
    </row>
    <row r="91" spans="1:21" s="121" customFormat="1" ht="42">
      <c r="A91" s="143">
        <v>61</v>
      </c>
      <c r="B91" s="28" t="s">
        <v>168</v>
      </c>
      <c r="C91" s="150" t="s">
        <v>92</v>
      </c>
      <c r="D91" s="147">
        <v>1</v>
      </c>
      <c r="E91" s="149">
        <f t="shared" si="5"/>
        <v>0.30287733467945482</v>
      </c>
      <c r="F91" s="252">
        <v>30</v>
      </c>
      <c r="G91" s="147">
        <v>1</v>
      </c>
      <c r="H91" s="149">
        <f t="shared" si="9"/>
        <v>0.30287733467945482</v>
      </c>
      <c r="I91" s="158">
        <v>30</v>
      </c>
      <c r="J91" s="158"/>
      <c r="K91" s="144"/>
      <c r="L91" s="149">
        <f t="shared" si="6"/>
        <v>0</v>
      </c>
      <c r="M91" s="158"/>
      <c r="N91" s="155">
        <f t="shared" si="7"/>
        <v>0</v>
      </c>
      <c r="O91" s="149">
        <f t="shared" si="8"/>
        <v>0</v>
      </c>
      <c r="P91" s="158"/>
      <c r="Q91" s="146"/>
      <c r="R91" s="157"/>
      <c r="S91" s="149"/>
      <c r="T91" s="44" t="s">
        <v>122</v>
      </c>
      <c r="U91" s="42"/>
    </row>
    <row r="92" spans="1:21" s="121" customFormat="1">
      <c r="A92" s="143">
        <v>62</v>
      </c>
      <c r="B92" s="28" t="s">
        <v>169</v>
      </c>
      <c r="C92" s="150" t="s">
        <v>92</v>
      </c>
      <c r="D92" s="147">
        <v>1</v>
      </c>
      <c r="E92" s="149">
        <f t="shared" si="5"/>
        <v>0.30287733467945482</v>
      </c>
      <c r="F92" s="252">
        <v>30</v>
      </c>
      <c r="G92" s="147">
        <v>1</v>
      </c>
      <c r="H92" s="149">
        <f t="shared" si="9"/>
        <v>0.30287733467945482</v>
      </c>
      <c r="I92" s="158">
        <v>30</v>
      </c>
      <c r="J92" s="158"/>
      <c r="K92" s="144"/>
      <c r="L92" s="149">
        <f t="shared" si="6"/>
        <v>0</v>
      </c>
      <c r="M92" s="158"/>
      <c r="N92" s="155">
        <f t="shared" si="7"/>
        <v>0</v>
      </c>
      <c r="O92" s="149">
        <f t="shared" si="8"/>
        <v>0</v>
      </c>
      <c r="P92" s="158"/>
      <c r="Q92" s="146"/>
      <c r="R92" s="157"/>
      <c r="S92" s="149"/>
      <c r="T92" s="44" t="s">
        <v>122</v>
      </c>
      <c r="U92" s="42"/>
    </row>
    <row r="93" spans="1:21" s="121" customFormat="1">
      <c r="A93" s="143">
        <v>63</v>
      </c>
      <c r="B93" s="28" t="s">
        <v>170</v>
      </c>
      <c r="C93" s="150" t="s">
        <v>92</v>
      </c>
      <c r="D93" s="147">
        <v>1</v>
      </c>
      <c r="E93" s="149">
        <f t="shared" si="5"/>
        <v>0.30287733467945482</v>
      </c>
      <c r="F93" s="252">
        <v>30</v>
      </c>
      <c r="G93" s="147">
        <v>1</v>
      </c>
      <c r="H93" s="149">
        <f t="shared" si="9"/>
        <v>0.30287733467945482</v>
      </c>
      <c r="I93" s="158">
        <v>30</v>
      </c>
      <c r="J93" s="158"/>
      <c r="K93" s="144"/>
      <c r="L93" s="149">
        <f t="shared" si="6"/>
        <v>0</v>
      </c>
      <c r="M93" s="158"/>
      <c r="N93" s="155">
        <f t="shared" si="7"/>
        <v>0</v>
      </c>
      <c r="O93" s="149">
        <f t="shared" si="8"/>
        <v>0</v>
      </c>
      <c r="P93" s="158"/>
      <c r="Q93" s="146"/>
      <c r="R93" s="157"/>
      <c r="S93" s="149"/>
      <c r="T93" s="44" t="s">
        <v>122</v>
      </c>
      <c r="U93" s="42"/>
    </row>
    <row r="94" spans="1:21" s="121" customFormat="1" ht="37.5" customHeight="1">
      <c r="A94" s="143">
        <v>64</v>
      </c>
      <c r="B94" s="28" t="s">
        <v>171</v>
      </c>
      <c r="C94" s="150" t="s">
        <v>92</v>
      </c>
      <c r="D94" s="147">
        <v>1</v>
      </c>
      <c r="E94" s="149">
        <f t="shared" si="5"/>
        <v>0.30287733467945482</v>
      </c>
      <c r="F94" s="252">
        <v>30</v>
      </c>
      <c r="G94" s="147">
        <v>1</v>
      </c>
      <c r="H94" s="149">
        <f t="shared" si="9"/>
        <v>0.30287733467945482</v>
      </c>
      <c r="I94" s="158">
        <v>30</v>
      </c>
      <c r="J94" s="158"/>
      <c r="K94" s="144"/>
      <c r="L94" s="149">
        <f t="shared" si="6"/>
        <v>0</v>
      </c>
      <c r="M94" s="158"/>
      <c r="N94" s="155">
        <f t="shared" si="7"/>
        <v>0</v>
      </c>
      <c r="O94" s="149">
        <f t="shared" si="8"/>
        <v>0</v>
      </c>
      <c r="P94" s="158"/>
      <c r="Q94" s="146"/>
      <c r="R94" s="157"/>
      <c r="S94" s="149"/>
      <c r="T94" s="44" t="s">
        <v>122</v>
      </c>
      <c r="U94" s="42"/>
    </row>
    <row r="95" spans="1:21" s="121" customFormat="1" ht="42">
      <c r="A95" s="143">
        <v>65</v>
      </c>
      <c r="B95" s="28" t="s">
        <v>172</v>
      </c>
      <c r="C95" s="150" t="s">
        <v>92</v>
      </c>
      <c r="D95" s="147">
        <v>1</v>
      </c>
      <c r="E95" s="149">
        <f t="shared" si="5"/>
        <v>0.30287733467945482</v>
      </c>
      <c r="F95" s="252">
        <v>30</v>
      </c>
      <c r="G95" s="147">
        <v>1</v>
      </c>
      <c r="H95" s="149">
        <f t="shared" si="9"/>
        <v>0.30287733467945482</v>
      </c>
      <c r="I95" s="158">
        <v>30</v>
      </c>
      <c r="J95" s="158"/>
      <c r="K95" s="144"/>
      <c r="L95" s="149">
        <f t="shared" si="6"/>
        <v>0</v>
      </c>
      <c r="M95" s="158"/>
      <c r="N95" s="155">
        <f t="shared" si="7"/>
        <v>0</v>
      </c>
      <c r="O95" s="149">
        <f t="shared" si="8"/>
        <v>0</v>
      </c>
      <c r="P95" s="158"/>
      <c r="Q95" s="146"/>
      <c r="R95" s="157"/>
      <c r="S95" s="149"/>
      <c r="T95" s="44" t="s">
        <v>122</v>
      </c>
      <c r="U95" s="42"/>
    </row>
    <row r="96" spans="1:21" s="121" customFormat="1" ht="42">
      <c r="A96" s="143">
        <v>66</v>
      </c>
      <c r="B96" s="28" t="s">
        <v>173</v>
      </c>
      <c r="C96" s="150" t="s">
        <v>92</v>
      </c>
      <c r="D96" s="147">
        <v>1</v>
      </c>
      <c r="E96" s="149">
        <f t="shared" si="5"/>
        <v>0.40383644623927306</v>
      </c>
      <c r="F96" s="252">
        <v>40</v>
      </c>
      <c r="G96" s="147">
        <v>1</v>
      </c>
      <c r="H96" s="149">
        <f t="shared" si="9"/>
        <v>0.30287733467945482</v>
      </c>
      <c r="I96" s="158">
        <v>30</v>
      </c>
      <c r="J96" s="158"/>
      <c r="K96" s="144">
        <v>1</v>
      </c>
      <c r="L96" s="149">
        <f>M96/9780*100</f>
        <v>0.36319018404907977</v>
      </c>
      <c r="M96" s="158">
        <v>35.520000000000003</v>
      </c>
      <c r="N96" s="155">
        <f t="shared" si="7"/>
        <v>1</v>
      </c>
      <c r="O96" s="149">
        <f t="shared" si="8"/>
        <v>0.35752390538500256</v>
      </c>
      <c r="P96" s="158">
        <f>M96</f>
        <v>35.520000000000003</v>
      </c>
      <c r="Q96" s="146">
        <v>1</v>
      </c>
      <c r="R96" s="157"/>
      <c r="S96" s="149">
        <f>M96</f>
        <v>35.520000000000003</v>
      </c>
      <c r="T96" s="44" t="s">
        <v>122</v>
      </c>
      <c r="U96" s="42">
        <v>24.960322399999999</v>
      </c>
    </row>
    <row r="97" spans="1:21" s="121" customFormat="1">
      <c r="A97" s="143">
        <v>67</v>
      </c>
      <c r="B97" s="28" t="s">
        <v>174</v>
      </c>
      <c r="C97" s="150" t="s">
        <v>92</v>
      </c>
      <c r="D97" s="147">
        <v>1</v>
      </c>
      <c r="E97" s="149">
        <f t="shared" si="5"/>
        <v>0.30287733467945482</v>
      </c>
      <c r="F97" s="252">
        <v>30</v>
      </c>
      <c r="G97" s="147">
        <v>1</v>
      </c>
      <c r="H97" s="149">
        <f t="shared" si="9"/>
        <v>0.30287733467945482</v>
      </c>
      <c r="I97" s="158">
        <v>30</v>
      </c>
      <c r="J97" s="158"/>
      <c r="K97" s="144"/>
      <c r="L97" s="149">
        <f t="shared" si="6"/>
        <v>0</v>
      </c>
      <c r="M97" s="158"/>
      <c r="N97" s="155">
        <f t="shared" si="7"/>
        <v>0</v>
      </c>
      <c r="O97" s="149">
        <f t="shared" si="8"/>
        <v>0</v>
      </c>
      <c r="P97" s="158"/>
      <c r="Q97" s="146"/>
      <c r="R97" s="157"/>
      <c r="S97" s="149"/>
      <c r="T97" s="44" t="s">
        <v>122</v>
      </c>
      <c r="U97" s="42"/>
    </row>
    <row r="98" spans="1:21" s="121" customFormat="1">
      <c r="A98" s="143">
        <v>68</v>
      </c>
      <c r="B98" s="28" t="s">
        <v>175</v>
      </c>
      <c r="C98" s="150" t="s">
        <v>92</v>
      </c>
      <c r="D98" s="147">
        <v>1</v>
      </c>
      <c r="E98" s="149">
        <f t="shared" si="5"/>
        <v>0.30287733467945482</v>
      </c>
      <c r="F98" s="252">
        <v>30</v>
      </c>
      <c r="G98" s="147">
        <v>1</v>
      </c>
      <c r="H98" s="149">
        <f t="shared" si="9"/>
        <v>0.30287733467945482</v>
      </c>
      <c r="I98" s="158">
        <v>30</v>
      </c>
      <c r="J98" s="158"/>
      <c r="K98" s="144">
        <v>1</v>
      </c>
      <c r="L98" s="149">
        <f>M98/9780*100</f>
        <v>0.29427402862985685</v>
      </c>
      <c r="M98" s="158">
        <v>28.78</v>
      </c>
      <c r="N98" s="155">
        <f t="shared" si="7"/>
        <v>1</v>
      </c>
      <c r="O98" s="149">
        <f t="shared" si="8"/>
        <v>0.28968293910417714</v>
      </c>
      <c r="P98" s="158">
        <f>M98</f>
        <v>28.78</v>
      </c>
      <c r="Q98" s="146"/>
      <c r="R98" s="157"/>
      <c r="S98" s="149">
        <f>M98</f>
        <v>28.78</v>
      </c>
      <c r="T98" s="44" t="s">
        <v>122</v>
      </c>
      <c r="U98" s="42"/>
    </row>
    <row r="99" spans="1:21" s="121" customFormat="1" ht="42">
      <c r="A99" s="143">
        <v>69</v>
      </c>
      <c r="B99" s="28" t="s">
        <v>176</v>
      </c>
      <c r="C99" s="150" t="s">
        <v>92</v>
      </c>
      <c r="D99" s="147">
        <v>1</v>
      </c>
      <c r="E99" s="149">
        <f t="shared" si="5"/>
        <v>0.30287733467945482</v>
      </c>
      <c r="F99" s="252">
        <v>30</v>
      </c>
      <c r="G99" s="147">
        <v>1</v>
      </c>
      <c r="H99" s="149">
        <f t="shared" si="9"/>
        <v>0.30287733467945482</v>
      </c>
      <c r="I99" s="158">
        <v>30</v>
      </c>
      <c r="J99" s="158"/>
      <c r="K99" s="144"/>
      <c r="L99" s="149">
        <f t="shared" si="6"/>
        <v>0</v>
      </c>
      <c r="M99" s="158"/>
      <c r="N99" s="155">
        <f t="shared" si="7"/>
        <v>0</v>
      </c>
      <c r="O99" s="149">
        <f t="shared" si="8"/>
        <v>0</v>
      </c>
      <c r="P99" s="158"/>
      <c r="Q99" s="146"/>
      <c r="R99" s="157"/>
      <c r="S99" s="149"/>
      <c r="T99" s="44" t="s">
        <v>122</v>
      </c>
      <c r="U99" s="42"/>
    </row>
    <row r="100" spans="1:21" s="121" customFormat="1">
      <c r="A100" s="143">
        <v>70</v>
      </c>
      <c r="B100" s="28" t="s">
        <v>177</v>
      </c>
      <c r="C100" s="150" t="s">
        <v>92</v>
      </c>
      <c r="D100" s="147">
        <v>1</v>
      </c>
      <c r="E100" s="149">
        <f t="shared" si="5"/>
        <v>0.30287733467945482</v>
      </c>
      <c r="F100" s="252">
        <v>30</v>
      </c>
      <c r="G100" s="147">
        <v>1</v>
      </c>
      <c r="H100" s="149">
        <f t="shared" si="9"/>
        <v>0.30287733467945482</v>
      </c>
      <c r="I100" s="158">
        <v>30</v>
      </c>
      <c r="J100" s="158"/>
      <c r="K100" s="144"/>
      <c r="L100" s="149">
        <f t="shared" si="6"/>
        <v>0</v>
      </c>
      <c r="M100" s="158"/>
      <c r="N100" s="155">
        <f t="shared" si="7"/>
        <v>0</v>
      </c>
      <c r="O100" s="149">
        <f t="shared" si="8"/>
        <v>0</v>
      </c>
      <c r="P100" s="158"/>
      <c r="Q100" s="146"/>
      <c r="R100" s="157"/>
      <c r="S100" s="149"/>
      <c r="T100" s="44" t="s">
        <v>122</v>
      </c>
      <c r="U100" s="42"/>
    </row>
    <row r="101" spans="1:21" s="121" customFormat="1" ht="42">
      <c r="A101" s="143">
        <v>71</v>
      </c>
      <c r="B101" s="28" t="s">
        <v>178</v>
      </c>
      <c r="C101" s="150" t="s">
        <v>92</v>
      </c>
      <c r="D101" s="147">
        <v>1</v>
      </c>
      <c r="E101" s="149">
        <f t="shared" si="5"/>
        <v>0.30287733467945482</v>
      </c>
      <c r="F101" s="252">
        <v>30</v>
      </c>
      <c r="G101" s="147">
        <v>1</v>
      </c>
      <c r="H101" s="149">
        <f t="shared" si="9"/>
        <v>0.30287733467945482</v>
      </c>
      <c r="I101" s="158">
        <v>30</v>
      </c>
      <c r="J101" s="158"/>
      <c r="K101" s="144"/>
      <c r="L101" s="149">
        <f t="shared" si="6"/>
        <v>0</v>
      </c>
      <c r="M101" s="158"/>
      <c r="N101" s="155">
        <f t="shared" si="7"/>
        <v>0</v>
      </c>
      <c r="O101" s="149">
        <f t="shared" si="8"/>
        <v>0</v>
      </c>
      <c r="P101" s="158"/>
      <c r="Q101" s="146"/>
      <c r="R101" s="157"/>
      <c r="S101" s="149"/>
      <c r="T101" s="44" t="s">
        <v>122</v>
      </c>
      <c r="U101" s="42"/>
    </row>
    <row r="102" spans="1:21" s="121" customFormat="1">
      <c r="A102" s="143">
        <v>72</v>
      </c>
      <c r="B102" s="28" t="s">
        <v>179</v>
      </c>
      <c r="C102" s="150" t="s">
        <v>92</v>
      </c>
      <c r="D102" s="147">
        <v>1</v>
      </c>
      <c r="E102" s="149">
        <f t="shared" si="5"/>
        <v>0.30287733467945482</v>
      </c>
      <c r="F102" s="252">
        <v>30</v>
      </c>
      <c r="G102" s="147">
        <v>1</v>
      </c>
      <c r="H102" s="149">
        <f t="shared" si="9"/>
        <v>0.30287733467945482</v>
      </c>
      <c r="I102" s="158">
        <v>30</v>
      </c>
      <c r="J102" s="158"/>
      <c r="K102" s="144"/>
      <c r="L102" s="149">
        <f t="shared" si="6"/>
        <v>0</v>
      </c>
      <c r="M102" s="158"/>
      <c r="N102" s="155">
        <f t="shared" si="7"/>
        <v>0</v>
      </c>
      <c r="O102" s="149">
        <f t="shared" si="8"/>
        <v>0</v>
      </c>
      <c r="P102" s="158"/>
      <c r="Q102" s="146"/>
      <c r="R102" s="157"/>
      <c r="S102" s="149"/>
      <c r="T102" s="44" t="s">
        <v>122</v>
      </c>
      <c r="U102" s="42"/>
    </row>
    <row r="103" spans="1:21" s="121" customFormat="1">
      <c r="A103" s="143">
        <v>73</v>
      </c>
      <c r="B103" s="28" t="s">
        <v>180</v>
      </c>
      <c r="C103" s="150" t="s">
        <v>92</v>
      </c>
      <c r="D103" s="147">
        <v>1</v>
      </c>
      <c r="E103" s="149">
        <f t="shared" si="5"/>
        <v>0.30287733467945482</v>
      </c>
      <c r="F103" s="252">
        <v>30</v>
      </c>
      <c r="G103" s="147">
        <v>1</v>
      </c>
      <c r="H103" s="149">
        <f t="shared" si="9"/>
        <v>0.30287733467945482</v>
      </c>
      <c r="I103" s="158">
        <v>30</v>
      </c>
      <c r="J103" s="158"/>
      <c r="K103" s="144">
        <v>1</v>
      </c>
      <c r="L103" s="149">
        <f>M103/9780*100</f>
        <v>0.30654396728016359</v>
      </c>
      <c r="M103" s="158">
        <v>29.98</v>
      </c>
      <c r="N103" s="155">
        <f t="shared" si="7"/>
        <v>1</v>
      </c>
      <c r="O103" s="149">
        <f t="shared" si="8"/>
        <v>0.30176144942123806</v>
      </c>
      <c r="P103" s="158">
        <f>M103</f>
        <v>29.98</v>
      </c>
      <c r="Q103" s="146">
        <v>1</v>
      </c>
      <c r="R103" s="157"/>
      <c r="S103" s="149">
        <f>M103</f>
        <v>29.98</v>
      </c>
      <c r="T103" s="44" t="s">
        <v>122</v>
      </c>
      <c r="U103" s="42"/>
    </row>
    <row r="104" spans="1:21" s="121" customFormat="1" ht="42">
      <c r="A104" s="143">
        <v>74</v>
      </c>
      <c r="B104" s="28" t="s">
        <v>181</v>
      </c>
      <c r="C104" s="150" t="s">
        <v>92</v>
      </c>
      <c r="D104" s="147">
        <v>1</v>
      </c>
      <c r="E104" s="149">
        <f t="shared" si="5"/>
        <v>0.30287733467945482</v>
      </c>
      <c r="F104" s="252">
        <v>30</v>
      </c>
      <c r="G104" s="147">
        <v>1</v>
      </c>
      <c r="H104" s="149">
        <f t="shared" si="9"/>
        <v>0.30287733467945482</v>
      </c>
      <c r="I104" s="158">
        <v>30</v>
      </c>
      <c r="J104" s="158"/>
      <c r="K104" s="144"/>
      <c r="L104" s="149">
        <f t="shared" si="6"/>
        <v>0</v>
      </c>
      <c r="M104" s="158"/>
      <c r="N104" s="155">
        <f t="shared" si="7"/>
        <v>0</v>
      </c>
      <c r="O104" s="149">
        <f t="shared" si="8"/>
        <v>0</v>
      </c>
      <c r="P104" s="158"/>
      <c r="Q104" s="146"/>
      <c r="R104" s="157"/>
      <c r="S104" s="149"/>
      <c r="T104" s="44" t="s">
        <v>122</v>
      </c>
      <c r="U104" s="42">
        <v>23.51371</v>
      </c>
    </row>
    <row r="105" spans="1:21" s="121" customFormat="1" ht="42">
      <c r="A105" s="143">
        <v>75</v>
      </c>
      <c r="B105" s="28" t="s">
        <v>182</v>
      </c>
      <c r="C105" s="150" t="s">
        <v>92</v>
      </c>
      <c r="D105" s="147">
        <v>1</v>
      </c>
      <c r="E105" s="149">
        <f t="shared" si="5"/>
        <v>0.30287733467945482</v>
      </c>
      <c r="F105" s="252">
        <v>30</v>
      </c>
      <c r="G105" s="147">
        <v>1</v>
      </c>
      <c r="H105" s="149">
        <f t="shared" si="9"/>
        <v>0.30287733467945482</v>
      </c>
      <c r="I105" s="158">
        <v>30</v>
      </c>
      <c r="J105" s="158"/>
      <c r="K105" s="144">
        <v>1</v>
      </c>
      <c r="L105" s="149">
        <f>M105/9780*100</f>
        <v>0.30633946830265851</v>
      </c>
      <c r="M105" s="158">
        <v>29.96</v>
      </c>
      <c r="N105" s="155">
        <v>1</v>
      </c>
      <c r="O105" s="149">
        <f t="shared" si="8"/>
        <v>0.30156014091595373</v>
      </c>
      <c r="P105" s="158">
        <f>M105</f>
        <v>29.96</v>
      </c>
      <c r="Q105" s="146">
        <v>1</v>
      </c>
      <c r="R105" s="157"/>
      <c r="S105" s="149">
        <f>M105</f>
        <v>29.96</v>
      </c>
      <c r="T105" s="44" t="s">
        <v>122</v>
      </c>
      <c r="U105" s="42"/>
    </row>
    <row r="106" spans="1:21" s="121" customFormat="1" ht="42">
      <c r="A106" s="143">
        <v>76</v>
      </c>
      <c r="B106" s="28" t="s">
        <v>183</v>
      </c>
      <c r="C106" s="150" t="s">
        <v>92</v>
      </c>
      <c r="D106" s="147">
        <v>1</v>
      </c>
      <c r="E106" s="149">
        <f t="shared" si="5"/>
        <v>0.30287733467945482</v>
      </c>
      <c r="F106" s="252">
        <v>30</v>
      </c>
      <c r="G106" s="147">
        <v>1</v>
      </c>
      <c r="H106" s="149">
        <f t="shared" si="9"/>
        <v>0.30287733467945482</v>
      </c>
      <c r="I106" s="158">
        <v>30</v>
      </c>
      <c r="J106" s="158"/>
      <c r="K106" s="144">
        <v>1</v>
      </c>
      <c r="L106" s="149">
        <f>M106/9780*100</f>
        <v>0.30214723926380371</v>
      </c>
      <c r="M106" s="158">
        <v>29.55</v>
      </c>
      <c r="N106" s="155">
        <f t="shared" si="7"/>
        <v>1</v>
      </c>
      <c r="O106" s="149">
        <f t="shared" si="8"/>
        <v>0.29743331655762456</v>
      </c>
      <c r="P106" s="158">
        <f>M106</f>
        <v>29.55</v>
      </c>
      <c r="Q106" s="146">
        <v>1</v>
      </c>
      <c r="R106" s="157"/>
      <c r="S106" s="149">
        <f>M106</f>
        <v>29.55</v>
      </c>
      <c r="T106" s="44" t="s">
        <v>122</v>
      </c>
      <c r="U106" s="42"/>
    </row>
    <row r="107" spans="1:21" s="121" customFormat="1" ht="42">
      <c r="A107" s="143">
        <v>77</v>
      </c>
      <c r="B107" s="28" t="s">
        <v>184</v>
      </c>
      <c r="C107" s="150" t="s">
        <v>92</v>
      </c>
      <c r="D107" s="147">
        <v>1</v>
      </c>
      <c r="E107" s="149">
        <f t="shared" si="5"/>
        <v>0.30287733467945482</v>
      </c>
      <c r="F107" s="252">
        <v>30</v>
      </c>
      <c r="G107" s="147">
        <v>1</v>
      </c>
      <c r="H107" s="149">
        <f t="shared" si="9"/>
        <v>0.30287733467945482</v>
      </c>
      <c r="I107" s="158">
        <v>30</v>
      </c>
      <c r="J107" s="158"/>
      <c r="K107" s="144">
        <v>1</v>
      </c>
      <c r="L107" s="149">
        <f>M107/9780*100</f>
        <v>0.30674846625766872</v>
      </c>
      <c r="M107" s="158">
        <v>30</v>
      </c>
      <c r="N107" s="155">
        <f t="shared" si="7"/>
        <v>1</v>
      </c>
      <c r="O107" s="149">
        <f t="shared" si="8"/>
        <v>0.30196275792652238</v>
      </c>
      <c r="P107" s="158">
        <f>M107</f>
        <v>30</v>
      </c>
      <c r="Q107" s="146">
        <v>1</v>
      </c>
      <c r="R107" s="157"/>
      <c r="S107" s="149">
        <f>M107</f>
        <v>30</v>
      </c>
      <c r="T107" s="44" t="s">
        <v>122</v>
      </c>
      <c r="U107" s="42">
        <v>19.760000000000002</v>
      </c>
    </row>
    <row r="108" spans="1:21" s="121" customFormat="1">
      <c r="A108" s="143">
        <v>78</v>
      </c>
      <c r="B108" s="28" t="s">
        <v>185</v>
      </c>
      <c r="C108" s="150" t="s">
        <v>92</v>
      </c>
      <c r="D108" s="147">
        <v>1</v>
      </c>
      <c r="E108" s="149">
        <f t="shared" si="5"/>
        <v>0.30287733467945482</v>
      </c>
      <c r="F108" s="252">
        <v>30</v>
      </c>
      <c r="G108" s="147">
        <v>1</v>
      </c>
      <c r="H108" s="149">
        <f t="shared" si="9"/>
        <v>0.30287733467945482</v>
      </c>
      <c r="I108" s="158">
        <v>30</v>
      </c>
      <c r="J108" s="158"/>
      <c r="K108" s="144"/>
      <c r="L108" s="149">
        <f t="shared" si="6"/>
        <v>0</v>
      </c>
      <c r="M108" s="158"/>
      <c r="N108" s="155">
        <f t="shared" si="7"/>
        <v>0</v>
      </c>
      <c r="O108" s="149">
        <f t="shared" si="8"/>
        <v>0</v>
      </c>
      <c r="P108" s="158"/>
      <c r="Q108" s="146"/>
      <c r="R108" s="157"/>
      <c r="S108" s="149"/>
      <c r="T108" s="44" t="s">
        <v>122</v>
      </c>
      <c r="U108" s="42"/>
    </row>
    <row r="109" spans="1:21" s="121" customFormat="1">
      <c r="A109" s="143">
        <v>79</v>
      </c>
      <c r="B109" s="28" t="s">
        <v>186</v>
      </c>
      <c r="C109" s="150" t="s">
        <v>92</v>
      </c>
      <c r="D109" s="147">
        <v>1</v>
      </c>
      <c r="E109" s="149">
        <f t="shared" si="5"/>
        <v>0.30287733467945482</v>
      </c>
      <c r="F109" s="252">
        <v>30</v>
      </c>
      <c r="G109" s="147">
        <v>1</v>
      </c>
      <c r="H109" s="149">
        <f t="shared" si="9"/>
        <v>0.30287733467945482</v>
      </c>
      <c r="I109" s="158">
        <v>30</v>
      </c>
      <c r="J109" s="158"/>
      <c r="K109" s="144"/>
      <c r="L109" s="149">
        <f t="shared" si="6"/>
        <v>0</v>
      </c>
      <c r="M109" s="158"/>
      <c r="N109" s="155">
        <f t="shared" si="7"/>
        <v>0</v>
      </c>
      <c r="O109" s="149">
        <f t="shared" si="8"/>
        <v>0</v>
      </c>
      <c r="P109" s="158"/>
      <c r="Q109" s="146"/>
      <c r="R109" s="157"/>
      <c r="S109" s="149"/>
      <c r="T109" s="44" t="s">
        <v>122</v>
      </c>
      <c r="U109" s="42"/>
    </row>
    <row r="110" spans="1:21" s="121" customFormat="1" ht="42">
      <c r="A110" s="143">
        <v>80</v>
      </c>
      <c r="B110" s="28" t="s">
        <v>187</v>
      </c>
      <c r="C110" s="150" t="s">
        <v>92</v>
      </c>
      <c r="D110" s="147">
        <v>1</v>
      </c>
      <c r="E110" s="149">
        <f t="shared" si="5"/>
        <v>0.30287733467945482</v>
      </c>
      <c r="F110" s="252">
        <v>30</v>
      </c>
      <c r="G110" s="147">
        <v>1</v>
      </c>
      <c r="H110" s="149">
        <f t="shared" si="9"/>
        <v>0.30287733467945482</v>
      </c>
      <c r="I110" s="158">
        <v>30</v>
      </c>
      <c r="J110" s="158"/>
      <c r="K110" s="144"/>
      <c r="L110" s="149">
        <f t="shared" si="6"/>
        <v>0</v>
      </c>
      <c r="M110" s="158"/>
      <c r="N110" s="155">
        <f t="shared" si="7"/>
        <v>0</v>
      </c>
      <c r="O110" s="149">
        <f t="shared" si="8"/>
        <v>0</v>
      </c>
      <c r="P110" s="158"/>
      <c r="Q110" s="146"/>
      <c r="R110" s="157"/>
      <c r="S110" s="149"/>
      <c r="T110" s="44" t="s">
        <v>122</v>
      </c>
      <c r="U110" s="42"/>
    </row>
    <row r="111" spans="1:21" s="121" customFormat="1" ht="42">
      <c r="A111" s="143">
        <v>81</v>
      </c>
      <c r="B111" s="28" t="s">
        <v>188</v>
      </c>
      <c r="C111" s="150" t="s">
        <v>92</v>
      </c>
      <c r="D111" s="147">
        <v>1</v>
      </c>
      <c r="E111" s="149">
        <f t="shared" si="5"/>
        <v>0.30287733467945482</v>
      </c>
      <c r="F111" s="252">
        <v>30</v>
      </c>
      <c r="G111" s="147">
        <v>1</v>
      </c>
      <c r="H111" s="149">
        <f t="shared" si="9"/>
        <v>0.30287733467945482</v>
      </c>
      <c r="I111" s="158">
        <v>30</v>
      </c>
      <c r="J111" s="158"/>
      <c r="K111" s="144"/>
      <c r="L111" s="149">
        <f t="shared" si="6"/>
        <v>0</v>
      </c>
      <c r="M111" s="158"/>
      <c r="N111" s="155">
        <f t="shared" si="7"/>
        <v>0</v>
      </c>
      <c r="O111" s="149">
        <f t="shared" si="8"/>
        <v>0</v>
      </c>
      <c r="P111" s="158"/>
      <c r="Q111" s="146"/>
      <c r="R111" s="157"/>
      <c r="S111" s="149"/>
      <c r="T111" s="44" t="s">
        <v>122</v>
      </c>
      <c r="U111" s="42"/>
    </row>
    <row r="112" spans="1:21" s="121" customFormat="1">
      <c r="A112" s="143">
        <v>82</v>
      </c>
      <c r="B112" s="28" t="s">
        <v>189</v>
      </c>
      <c r="C112" s="150" t="s">
        <v>92</v>
      </c>
      <c r="D112" s="147">
        <v>1</v>
      </c>
      <c r="E112" s="149">
        <f t="shared" si="5"/>
        <v>0.40383644623927306</v>
      </c>
      <c r="F112" s="252">
        <v>40</v>
      </c>
      <c r="G112" s="147">
        <v>1</v>
      </c>
      <c r="H112" s="149">
        <f t="shared" si="9"/>
        <v>0.30287733467945482</v>
      </c>
      <c r="I112" s="158">
        <v>30</v>
      </c>
      <c r="J112" s="158"/>
      <c r="K112" s="144"/>
      <c r="L112" s="149">
        <f t="shared" si="6"/>
        <v>0</v>
      </c>
      <c r="M112" s="158"/>
      <c r="N112" s="155">
        <f t="shared" si="7"/>
        <v>0</v>
      </c>
      <c r="O112" s="149">
        <f t="shared" si="8"/>
        <v>0</v>
      </c>
      <c r="P112" s="158"/>
      <c r="Q112" s="146"/>
      <c r="R112" s="157"/>
      <c r="S112" s="149"/>
      <c r="T112" s="44" t="s">
        <v>122</v>
      </c>
      <c r="U112" s="42"/>
    </row>
    <row r="113" spans="1:21" s="121" customFormat="1">
      <c r="A113" s="143">
        <v>83</v>
      </c>
      <c r="B113" s="28" t="s">
        <v>190</v>
      </c>
      <c r="C113" s="150" t="s">
        <v>92</v>
      </c>
      <c r="D113" s="147">
        <v>1</v>
      </c>
      <c r="E113" s="149">
        <f t="shared" si="5"/>
        <v>0.30287733467945482</v>
      </c>
      <c r="F113" s="252">
        <v>30</v>
      </c>
      <c r="G113" s="147">
        <v>1</v>
      </c>
      <c r="H113" s="149">
        <f t="shared" si="9"/>
        <v>0.30287733467945482</v>
      </c>
      <c r="I113" s="158">
        <v>30</v>
      </c>
      <c r="J113" s="158"/>
      <c r="K113" s="144"/>
      <c r="L113" s="149">
        <f t="shared" si="6"/>
        <v>0</v>
      </c>
      <c r="M113" s="158"/>
      <c r="N113" s="155">
        <f t="shared" si="7"/>
        <v>0</v>
      </c>
      <c r="O113" s="149">
        <f t="shared" si="8"/>
        <v>0</v>
      </c>
      <c r="P113" s="158"/>
      <c r="Q113" s="146"/>
      <c r="R113" s="157"/>
      <c r="S113" s="149"/>
      <c r="T113" s="44" t="s">
        <v>122</v>
      </c>
      <c r="U113" s="42">
        <v>19.4454368</v>
      </c>
    </row>
    <row r="114" spans="1:21" s="121" customFormat="1" ht="42">
      <c r="A114" s="143">
        <v>84</v>
      </c>
      <c r="B114" s="28" t="s">
        <v>191</v>
      </c>
      <c r="C114" s="150" t="s">
        <v>92</v>
      </c>
      <c r="D114" s="147">
        <v>1</v>
      </c>
      <c r="E114" s="149">
        <f t="shared" si="5"/>
        <v>0.30287733467945482</v>
      </c>
      <c r="F114" s="252">
        <v>30</v>
      </c>
      <c r="G114" s="147">
        <v>1</v>
      </c>
      <c r="H114" s="149">
        <f t="shared" si="9"/>
        <v>0.30287733467945482</v>
      </c>
      <c r="I114" s="158">
        <v>30</v>
      </c>
      <c r="J114" s="158"/>
      <c r="K114" s="144"/>
      <c r="L114" s="149">
        <f t="shared" si="6"/>
        <v>0</v>
      </c>
      <c r="M114" s="158"/>
      <c r="N114" s="155">
        <f t="shared" si="7"/>
        <v>0</v>
      </c>
      <c r="O114" s="149">
        <f t="shared" si="8"/>
        <v>0</v>
      </c>
      <c r="P114" s="158"/>
      <c r="Q114" s="146"/>
      <c r="R114" s="157"/>
      <c r="S114" s="149"/>
      <c r="T114" s="44" t="s">
        <v>122</v>
      </c>
      <c r="U114" s="42"/>
    </row>
    <row r="115" spans="1:21" s="121" customFormat="1" ht="42">
      <c r="A115" s="143">
        <v>85</v>
      </c>
      <c r="B115" s="28" t="s">
        <v>192</v>
      </c>
      <c r="C115" s="150" t="s">
        <v>92</v>
      </c>
      <c r="D115" s="147">
        <v>1</v>
      </c>
      <c r="E115" s="149">
        <f t="shared" si="5"/>
        <v>0.50479555779909135</v>
      </c>
      <c r="F115" s="252">
        <v>50</v>
      </c>
      <c r="G115" s="147">
        <v>1</v>
      </c>
      <c r="H115" s="149">
        <f t="shared" si="9"/>
        <v>0.50479555779909135</v>
      </c>
      <c r="I115" s="158">
        <v>50</v>
      </c>
      <c r="J115" s="158"/>
      <c r="K115" s="144">
        <v>1</v>
      </c>
      <c r="L115" s="149">
        <f>M115/9780*100</f>
        <v>0.33997955010224951</v>
      </c>
      <c r="M115" s="158">
        <v>33.25</v>
      </c>
      <c r="N115" s="155">
        <v>1</v>
      </c>
      <c r="O115" s="149">
        <f t="shared" si="8"/>
        <v>0.33467539003522895</v>
      </c>
      <c r="P115" s="158">
        <f>M115</f>
        <v>33.25</v>
      </c>
      <c r="Q115" s="146">
        <v>1</v>
      </c>
      <c r="R115" s="157"/>
      <c r="S115" s="149">
        <f>M115</f>
        <v>33.25</v>
      </c>
      <c r="T115" s="44" t="s">
        <v>122</v>
      </c>
      <c r="U115" s="42"/>
    </row>
    <row r="116" spans="1:21" s="121" customFormat="1" ht="42">
      <c r="A116" s="143">
        <v>86</v>
      </c>
      <c r="B116" s="28" t="s">
        <v>193</v>
      </c>
      <c r="C116" s="150" t="s">
        <v>92</v>
      </c>
      <c r="D116" s="147">
        <v>1</v>
      </c>
      <c r="E116" s="149">
        <f t="shared" si="5"/>
        <v>0.20191822311963653</v>
      </c>
      <c r="F116" s="252">
        <v>20</v>
      </c>
      <c r="G116" s="147">
        <v>1</v>
      </c>
      <c r="H116" s="149">
        <f t="shared" si="9"/>
        <v>0.20191822311963653</v>
      </c>
      <c r="I116" s="158">
        <v>20</v>
      </c>
      <c r="J116" s="158"/>
      <c r="K116" s="144"/>
      <c r="L116" s="149">
        <f t="shared" si="6"/>
        <v>0</v>
      </c>
      <c r="M116" s="158"/>
      <c r="N116" s="155">
        <f t="shared" si="7"/>
        <v>0</v>
      </c>
      <c r="O116" s="149">
        <f t="shared" si="8"/>
        <v>0</v>
      </c>
      <c r="P116" s="158"/>
      <c r="Q116" s="146"/>
      <c r="R116" s="157"/>
      <c r="S116" s="149"/>
      <c r="T116" s="44" t="s">
        <v>122</v>
      </c>
      <c r="U116" s="42"/>
    </row>
    <row r="117" spans="1:21" s="121" customFormat="1" ht="42">
      <c r="A117" s="143">
        <v>87</v>
      </c>
      <c r="B117" s="28" t="s">
        <v>194</v>
      </c>
      <c r="C117" s="150" t="s">
        <v>92</v>
      </c>
      <c r="D117" s="147">
        <v>1</v>
      </c>
      <c r="E117" s="149">
        <f t="shared" si="5"/>
        <v>0.30287733467945482</v>
      </c>
      <c r="F117" s="252">
        <v>30</v>
      </c>
      <c r="G117" s="147">
        <v>1</v>
      </c>
      <c r="H117" s="149">
        <f t="shared" si="9"/>
        <v>0.30287733467945482</v>
      </c>
      <c r="I117" s="158">
        <v>30</v>
      </c>
      <c r="J117" s="158"/>
      <c r="K117" s="144"/>
      <c r="L117" s="149">
        <f t="shared" si="6"/>
        <v>0</v>
      </c>
      <c r="M117" s="158"/>
      <c r="N117" s="155">
        <f t="shared" si="7"/>
        <v>0</v>
      </c>
      <c r="O117" s="149">
        <f t="shared" si="8"/>
        <v>0</v>
      </c>
      <c r="P117" s="158"/>
      <c r="Q117" s="146"/>
      <c r="R117" s="157"/>
      <c r="S117" s="149"/>
      <c r="T117" s="44" t="s">
        <v>122</v>
      </c>
      <c r="U117" s="42"/>
    </row>
    <row r="118" spans="1:21" s="121" customFormat="1" ht="42">
      <c r="A118" s="143">
        <v>88</v>
      </c>
      <c r="B118" s="28" t="s">
        <v>195</v>
      </c>
      <c r="C118" s="150" t="s">
        <v>92</v>
      </c>
      <c r="D118" s="147">
        <v>1</v>
      </c>
      <c r="E118" s="149">
        <f t="shared" si="5"/>
        <v>0.20191822311963653</v>
      </c>
      <c r="F118" s="252">
        <v>20</v>
      </c>
      <c r="G118" s="147">
        <v>1</v>
      </c>
      <c r="H118" s="149">
        <f t="shared" si="9"/>
        <v>0.20191822311963653</v>
      </c>
      <c r="I118" s="158">
        <v>20</v>
      </c>
      <c r="J118" s="158"/>
      <c r="K118" s="144"/>
      <c r="L118" s="149">
        <f t="shared" si="6"/>
        <v>0</v>
      </c>
      <c r="M118" s="158"/>
      <c r="N118" s="155">
        <f t="shared" si="7"/>
        <v>0</v>
      </c>
      <c r="O118" s="149">
        <f t="shared" si="8"/>
        <v>0</v>
      </c>
      <c r="P118" s="158"/>
      <c r="Q118" s="146"/>
      <c r="R118" s="157"/>
      <c r="S118" s="149"/>
      <c r="T118" s="44" t="s">
        <v>122</v>
      </c>
      <c r="U118" s="42"/>
    </row>
    <row r="119" spans="1:21" s="121" customFormat="1" ht="42">
      <c r="A119" s="143">
        <v>89</v>
      </c>
      <c r="B119" s="28" t="s">
        <v>196</v>
      </c>
      <c r="C119" s="150" t="s">
        <v>92</v>
      </c>
      <c r="D119" s="147">
        <v>1</v>
      </c>
      <c r="E119" s="149">
        <f t="shared" si="5"/>
        <v>0.30287733467945482</v>
      </c>
      <c r="F119" s="252">
        <v>30</v>
      </c>
      <c r="G119" s="147">
        <v>1</v>
      </c>
      <c r="H119" s="149">
        <f t="shared" si="9"/>
        <v>0.30287733467945482</v>
      </c>
      <c r="I119" s="158">
        <v>30</v>
      </c>
      <c r="J119" s="158"/>
      <c r="K119" s="144">
        <v>1</v>
      </c>
      <c r="L119" s="149">
        <f>M119/9780*100</f>
        <v>0.26083844580777099</v>
      </c>
      <c r="M119" s="158">
        <v>25.51</v>
      </c>
      <c r="N119" s="155">
        <f t="shared" si="7"/>
        <v>1</v>
      </c>
      <c r="O119" s="149">
        <f t="shared" si="8"/>
        <v>0.2567689984901862</v>
      </c>
      <c r="P119" s="158">
        <f>M119</f>
        <v>25.51</v>
      </c>
      <c r="Q119" s="146">
        <v>1</v>
      </c>
      <c r="R119" s="157"/>
      <c r="S119" s="149">
        <f>M119</f>
        <v>25.51</v>
      </c>
      <c r="T119" s="44" t="s">
        <v>122</v>
      </c>
      <c r="U119" s="42">
        <v>26.051403799999999</v>
      </c>
    </row>
    <row r="120" spans="1:21" s="121" customFormat="1">
      <c r="A120" s="143">
        <v>90</v>
      </c>
      <c r="B120" s="28" t="s">
        <v>197</v>
      </c>
      <c r="C120" s="150" t="s">
        <v>92</v>
      </c>
      <c r="D120" s="147">
        <v>1</v>
      </c>
      <c r="E120" s="149">
        <f t="shared" si="5"/>
        <v>0.30287733467945482</v>
      </c>
      <c r="F120" s="252">
        <v>30</v>
      </c>
      <c r="G120" s="147">
        <v>1</v>
      </c>
      <c r="H120" s="149">
        <f t="shared" si="9"/>
        <v>0.30287733467945482</v>
      </c>
      <c r="I120" s="158">
        <v>30</v>
      </c>
      <c r="J120" s="158"/>
      <c r="K120" s="144"/>
      <c r="L120" s="149">
        <f t="shared" si="6"/>
        <v>0</v>
      </c>
      <c r="M120" s="158"/>
      <c r="N120" s="155">
        <f t="shared" si="7"/>
        <v>0</v>
      </c>
      <c r="O120" s="149">
        <f t="shared" si="8"/>
        <v>0</v>
      </c>
      <c r="P120" s="158"/>
      <c r="Q120" s="146"/>
      <c r="R120" s="157"/>
      <c r="S120" s="149"/>
      <c r="T120" s="44" t="s">
        <v>122</v>
      </c>
      <c r="U120" s="42"/>
    </row>
    <row r="121" spans="1:21" s="121" customFormat="1" ht="42">
      <c r="A121" s="143">
        <v>91</v>
      </c>
      <c r="B121" s="28" t="s">
        <v>198</v>
      </c>
      <c r="C121" s="150" t="s">
        <v>92</v>
      </c>
      <c r="D121" s="147">
        <v>1</v>
      </c>
      <c r="E121" s="149">
        <f t="shared" si="5"/>
        <v>0.50479555779909135</v>
      </c>
      <c r="F121" s="252">
        <v>50</v>
      </c>
      <c r="G121" s="147">
        <v>1</v>
      </c>
      <c r="H121" s="149">
        <f t="shared" si="9"/>
        <v>0.37859666834931854</v>
      </c>
      <c r="I121" s="158">
        <v>37.5</v>
      </c>
      <c r="J121" s="158"/>
      <c r="K121" s="144"/>
      <c r="L121" s="149">
        <f t="shared" si="6"/>
        <v>0</v>
      </c>
      <c r="M121" s="158"/>
      <c r="N121" s="155">
        <f t="shared" si="7"/>
        <v>0</v>
      </c>
      <c r="O121" s="149">
        <f t="shared" si="8"/>
        <v>0</v>
      </c>
      <c r="P121" s="158"/>
      <c r="Q121" s="146"/>
      <c r="R121" s="157"/>
      <c r="S121" s="149"/>
      <c r="T121" s="44" t="s">
        <v>122</v>
      </c>
      <c r="U121" s="42">
        <v>32.205199999999998</v>
      </c>
    </row>
    <row r="122" spans="1:21" s="121" customFormat="1" ht="42">
      <c r="A122" s="143">
        <v>92</v>
      </c>
      <c r="B122" s="28" t="s">
        <v>199</v>
      </c>
      <c r="C122" s="150" t="s">
        <v>92</v>
      </c>
      <c r="D122" s="147">
        <v>1</v>
      </c>
      <c r="E122" s="149">
        <f t="shared" si="5"/>
        <v>0.30287733467945482</v>
      </c>
      <c r="F122" s="252">
        <v>30</v>
      </c>
      <c r="G122" s="147">
        <v>1</v>
      </c>
      <c r="H122" s="149">
        <f t="shared" si="9"/>
        <v>0.30287733467945482</v>
      </c>
      <c r="I122" s="158">
        <v>30</v>
      </c>
      <c r="J122" s="158"/>
      <c r="K122" s="144"/>
      <c r="L122" s="149">
        <f t="shared" si="6"/>
        <v>0</v>
      </c>
      <c r="M122" s="158"/>
      <c r="N122" s="155">
        <f t="shared" si="7"/>
        <v>0</v>
      </c>
      <c r="O122" s="149">
        <f t="shared" si="8"/>
        <v>0</v>
      </c>
      <c r="P122" s="158"/>
      <c r="Q122" s="146"/>
      <c r="R122" s="157"/>
      <c r="S122" s="149"/>
      <c r="T122" s="44" t="s">
        <v>122</v>
      </c>
      <c r="U122" s="42">
        <v>20.88</v>
      </c>
    </row>
    <row r="123" spans="1:21" s="121" customFormat="1" ht="42">
      <c r="A123" s="143">
        <v>93</v>
      </c>
      <c r="B123" s="28" t="s">
        <v>200</v>
      </c>
      <c r="C123" s="150" t="s">
        <v>92</v>
      </c>
      <c r="D123" s="147">
        <v>1</v>
      </c>
      <c r="E123" s="149">
        <f t="shared" si="5"/>
        <v>0.30287733467945482</v>
      </c>
      <c r="F123" s="252">
        <v>30</v>
      </c>
      <c r="G123" s="147">
        <v>1</v>
      </c>
      <c r="H123" s="149">
        <f t="shared" si="9"/>
        <v>0.30287733467945482</v>
      </c>
      <c r="I123" s="158">
        <v>30</v>
      </c>
      <c r="J123" s="158"/>
      <c r="K123" s="144">
        <v>1</v>
      </c>
      <c r="L123" s="149">
        <f>M123/9780*100</f>
        <v>0.29447852760736198</v>
      </c>
      <c r="M123" s="158">
        <v>28.8</v>
      </c>
      <c r="N123" s="155">
        <v>1</v>
      </c>
      <c r="O123" s="149">
        <f t="shared" si="8"/>
        <v>0.28988424760946152</v>
      </c>
      <c r="P123" s="158">
        <f>M123</f>
        <v>28.8</v>
      </c>
      <c r="Q123" s="146">
        <v>1</v>
      </c>
      <c r="R123" s="157"/>
      <c r="S123" s="149">
        <f>M123</f>
        <v>28.8</v>
      </c>
      <c r="T123" s="44" t="s">
        <v>122</v>
      </c>
      <c r="U123" s="42"/>
    </row>
    <row r="124" spans="1:21" s="121" customFormat="1" ht="42">
      <c r="A124" s="143">
        <v>94</v>
      </c>
      <c r="B124" s="28" t="s">
        <v>201</v>
      </c>
      <c r="C124" s="150" t="s">
        <v>92</v>
      </c>
      <c r="D124" s="147">
        <v>1</v>
      </c>
      <c r="E124" s="149">
        <f t="shared" si="5"/>
        <v>0.30287733467945482</v>
      </c>
      <c r="F124" s="252">
        <v>30</v>
      </c>
      <c r="G124" s="147">
        <v>1</v>
      </c>
      <c r="H124" s="149">
        <f t="shared" si="9"/>
        <v>0.30287733467945482</v>
      </c>
      <c r="I124" s="158">
        <v>30</v>
      </c>
      <c r="J124" s="158"/>
      <c r="K124" s="144"/>
      <c r="L124" s="149">
        <f t="shared" si="6"/>
        <v>0</v>
      </c>
      <c r="M124" s="158"/>
      <c r="N124" s="155">
        <f t="shared" si="7"/>
        <v>0</v>
      </c>
      <c r="O124" s="149">
        <f t="shared" si="8"/>
        <v>0</v>
      </c>
      <c r="P124" s="158"/>
      <c r="Q124" s="146"/>
      <c r="R124" s="157"/>
      <c r="S124" s="149"/>
      <c r="T124" s="44" t="s">
        <v>122</v>
      </c>
      <c r="U124" s="42"/>
    </row>
    <row r="125" spans="1:21" s="121" customFormat="1" ht="42">
      <c r="A125" s="143">
        <v>95</v>
      </c>
      <c r="B125" s="28" t="s">
        <v>202</v>
      </c>
      <c r="C125" s="150" t="s">
        <v>92</v>
      </c>
      <c r="D125" s="147">
        <v>1</v>
      </c>
      <c r="E125" s="149">
        <f t="shared" si="5"/>
        <v>0.20191822311963653</v>
      </c>
      <c r="F125" s="252">
        <v>20</v>
      </c>
      <c r="G125" s="147">
        <v>1</v>
      </c>
      <c r="H125" s="149">
        <f t="shared" si="9"/>
        <v>0.20191822311963653</v>
      </c>
      <c r="I125" s="158">
        <v>20</v>
      </c>
      <c r="J125" s="158"/>
      <c r="K125" s="144"/>
      <c r="L125" s="149">
        <f t="shared" si="6"/>
        <v>0</v>
      </c>
      <c r="M125" s="158"/>
      <c r="N125" s="155">
        <f t="shared" si="7"/>
        <v>0</v>
      </c>
      <c r="O125" s="149">
        <f t="shared" si="8"/>
        <v>0</v>
      </c>
      <c r="P125" s="158"/>
      <c r="Q125" s="146"/>
      <c r="R125" s="157"/>
      <c r="S125" s="149"/>
      <c r="T125" s="44" t="s">
        <v>122</v>
      </c>
      <c r="U125" s="42"/>
    </row>
    <row r="126" spans="1:21" s="121" customFormat="1" ht="42">
      <c r="A126" s="143">
        <v>96</v>
      </c>
      <c r="B126" s="28" t="s">
        <v>203</v>
      </c>
      <c r="C126" s="150" t="s">
        <v>92</v>
      </c>
      <c r="D126" s="147">
        <v>1</v>
      </c>
      <c r="E126" s="149">
        <f t="shared" si="5"/>
        <v>0.30287733467945482</v>
      </c>
      <c r="F126" s="252">
        <v>30</v>
      </c>
      <c r="G126" s="147">
        <v>1</v>
      </c>
      <c r="H126" s="149">
        <f t="shared" si="9"/>
        <v>0.30287733467945482</v>
      </c>
      <c r="I126" s="158">
        <v>30</v>
      </c>
      <c r="J126" s="158"/>
      <c r="K126" s="144">
        <v>1</v>
      </c>
      <c r="L126" s="149">
        <f>M126/9780*100</f>
        <v>0.29447852760736198</v>
      </c>
      <c r="M126" s="158">
        <v>28.8</v>
      </c>
      <c r="N126" s="155">
        <v>1</v>
      </c>
      <c r="O126" s="149">
        <f>M126/9935*100</f>
        <v>0.28988424760946152</v>
      </c>
      <c r="P126" s="158">
        <f>M126</f>
        <v>28.8</v>
      </c>
      <c r="Q126" s="146">
        <v>1</v>
      </c>
      <c r="R126" s="157"/>
      <c r="S126" s="149">
        <f>M126</f>
        <v>28.8</v>
      </c>
      <c r="T126" s="44" t="s">
        <v>122</v>
      </c>
      <c r="U126" s="42"/>
    </row>
    <row r="127" spans="1:21" s="121" customFormat="1" ht="42">
      <c r="A127" s="143">
        <v>97</v>
      </c>
      <c r="B127" s="28" t="s">
        <v>204</v>
      </c>
      <c r="C127" s="150" t="s">
        <v>92</v>
      </c>
      <c r="D127" s="147">
        <v>1</v>
      </c>
      <c r="E127" s="149">
        <f t="shared" si="5"/>
        <v>0.20191822311963653</v>
      </c>
      <c r="F127" s="252">
        <v>20</v>
      </c>
      <c r="G127" s="147">
        <v>1</v>
      </c>
      <c r="H127" s="149">
        <f t="shared" si="9"/>
        <v>0.20191822311963653</v>
      </c>
      <c r="I127" s="158">
        <v>20</v>
      </c>
      <c r="J127" s="158"/>
      <c r="K127" s="144"/>
      <c r="L127" s="149">
        <f t="shared" si="6"/>
        <v>0</v>
      </c>
      <c r="M127" s="158"/>
      <c r="N127" s="155">
        <f t="shared" si="7"/>
        <v>0</v>
      </c>
      <c r="O127" s="149">
        <f t="shared" si="8"/>
        <v>0</v>
      </c>
      <c r="P127" s="158"/>
      <c r="Q127" s="146"/>
      <c r="R127" s="157"/>
      <c r="S127" s="149"/>
      <c r="T127" s="44" t="s">
        <v>122</v>
      </c>
      <c r="U127" s="42"/>
    </row>
    <row r="128" spans="1:21" s="121" customFormat="1" ht="42">
      <c r="A128" s="143">
        <v>98</v>
      </c>
      <c r="B128" s="28" t="s">
        <v>205</v>
      </c>
      <c r="C128" s="150" t="s">
        <v>92</v>
      </c>
      <c r="D128" s="147">
        <v>1</v>
      </c>
      <c r="E128" s="149">
        <f t="shared" si="5"/>
        <v>0.30287733467945482</v>
      </c>
      <c r="F128" s="252">
        <v>30</v>
      </c>
      <c r="G128" s="147">
        <v>1</v>
      </c>
      <c r="H128" s="149">
        <f t="shared" si="9"/>
        <v>0.30287733467945482</v>
      </c>
      <c r="I128" s="158">
        <v>30</v>
      </c>
      <c r="J128" s="158"/>
      <c r="K128" s="144"/>
      <c r="L128" s="149">
        <f t="shared" si="6"/>
        <v>0</v>
      </c>
      <c r="M128" s="158"/>
      <c r="N128" s="155">
        <f t="shared" si="7"/>
        <v>0</v>
      </c>
      <c r="O128" s="149">
        <f t="shared" si="8"/>
        <v>0</v>
      </c>
      <c r="P128" s="158"/>
      <c r="Q128" s="146"/>
      <c r="R128" s="157"/>
      <c r="S128" s="149"/>
      <c r="T128" s="44" t="s">
        <v>122</v>
      </c>
      <c r="U128" s="42">
        <v>20.868536200000001</v>
      </c>
    </row>
    <row r="129" spans="1:21" s="121" customFormat="1" ht="42">
      <c r="A129" s="143">
        <v>99</v>
      </c>
      <c r="B129" s="28" t="s">
        <v>206</v>
      </c>
      <c r="C129" s="150" t="s">
        <v>92</v>
      </c>
      <c r="D129" s="147">
        <v>1</v>
      </c>
      <c r="E129" s="149">
        <f t="shared" si="5"/>
        <v>0.30287733467945482</v>
      </c>
      <c r="F129" s="252">
        <v>30</v>
      </c>
      <c r="G129" s="147">
        <v>1</v>
      </c>
      <c r="H129" s="149">
        <f t="shared" si="9"/>
        <v>0.30287733467945482</v>
      </c>
      <c r="I129" s="158">
        <v>30</v>
      </c>
      <c r="J129" s="158"/>
      <c r="K129" s="144"/>
      <c r="L129" s="149">
        <f t="shared" si="6"/>
        <v>0</v>
      </c>
      <c r="M129" s="158"/>
      <c r="N129" s="155">
        <f t="shared" si="7"/>
        <v>0</v>
      </c>
      <c r="O129" s="149">
        <f t="shared" si="8"/>
        <v>0</v>
      </c>
      <c r="P129" s="158"/>
      <c r="Q129" s="146"/>
      <c r="R129" s="157"/>
      <c r="S129" s="149"/>
      <c r="T129" s="44" t="s">
        <v>122</v>
      </c>
      <c r="U129" s="42">
        <v>20.076782900000001</v>
      </c>
    </row>
    <row r="130" spans="1:21" s="121" customFormat="1" ht="42">
      <c r="A130" s="143">
        <v>100</v>
      </c>
      <c r="B130" s="28" t="s">
        <v>207</v>
      </c>
      <c r="C130" s="150" t="s">
        <v>92</v>
      </c>
      <c r="D130" s="147">
        <v>1</v>
      </c>
      <c r="E130" s="149">
        <f t="shared" si="5"/>
        <v>0.30287733467945482</v>
      </c>
      <c r="F130" s="252">
        <v>30</v>
      </c>
      <c r="G130" s="147">
        <v>1</v>
      </c>
      <c r="H130" s="149">
        <f t="shared" si="9"/>
        <v>0.30287733467945482</v>
      </c>
      <c r="I130" s="158">
        <v>30</v>
      </c>
      <c r="J130" s="158"/>
      <c r="K130" s="144"/>
      <c r="L130" s="149">
        <f t="shared" si="6"/>
        <v>0</v>
      </c>
      <c r="M130" s="158"/>
      <c r="N130" s="155">
        <f t="shared" si="7"/>
        <v>0</v>
      </c>
      <c r="O130" s="149">
        <f t="shared" si="8"/>
        <v>0</v>
      </c>
      <c r="P130" s="158"/>
      <c r="Q130" s="146"/>
      <c r="R130" s="157"/>
      <c r="S130" s="149"/>
      <c r="T130" s="44" t="s">
        <v>122</v>
      </c>
      <c r="U130" s="42">
        <v>21.21</v>
      </c>
    </row>
    <row r="131" spans="1:21" s="121" customFormat="1">
      <c r="A131" s="143">
        <v>101</v>
      </c>
      <c r="B131" s="28" t="s">
        <v>208</v>
      </c>
      <c r="C131" s="150" t="s">
        <v>92</v>
      </c>
      <c r="D131" s="147">
        <v>1</v>
      </c>
      <c r="E131" s="149">
        <f t="shared" si="5"/>
        <v>0.30287733467945482</v>
      </c>
      <c r="F131" s="252">
        <v>30</v>
      </c>
      <c r="G131" s="147">
        <v>1</v>
      </c>
      <c r="H131" s="149">
        <f t="shared" si="9"/>
        <v>0.30287733467945482</v>
      </c>
      <c r="I131" s="158">
        <v>30</v>
      </c>
      <c r="J131" s="158"/>
      <c r="K131" s="144"/>
      <c r="L131" s="149">
        <f t="shared" si="6"/>
        <v>0</v>
      </c>
      <c r="M131" s="158"/>
      <c r="N131" s="155">
        <f t="shared" si="7"/>
        <v>0</v>
      </c>
      <c r="O131" s="149">
        <f t="shared" si="8"/>
        <v>0</v>
      </c>
      <c r="P131" s="158"/>
      <c r="Q131" s="146"/>
      <c r="R131" s="157"/>
      <c r="S131" s="149"/>
      <c r="T131" s="44" t="s">
        <v>122</v>
      </c>
      <c r="U131" s="42"/>
    </row>
    <row r="132" spans="1:21" s="121" customFormat="1" ht="42">
      <c r="A132" s="143">
        <v>102</v>
      </c>
      <c r="B132" s="28" t="s">
        <v>209</v>
      </c>
      <c r="C132" s="150" t="s">
        <v>92</v>
      </c>
      <c r="D132" s="147">
        <v>1</v>
      </c>
      <c r="E132" s="149">
        <f t="shared" si="5"/>
        <v>0.50479555779909135</v>
      </c>
      <c r="F132" s="252">
        <v>50</v>
      </c>
      <c r="G132" s="147">
        <v>1</v>
      </c>
      <c r="H132" s="149">
        <f t="shared" si="9"/>
        <v>0.50479555779909135</v>
      </c>
      <c r="I132" s="158">
        <v>50</v>
      </c>
      <c r="J132" s="158"/>
      <c r="K132" s="144"/>
      <c r="L132" s="149">
        <f t="shared" si="6"/>
        <v>0</v>
      </c>
      <c r="M132" s="158"/>
      <c r="N132" s="155">
        <f t="shared" si="7"/>
        <v>0</v>
      </c>
      <c r="O132" s="149">
        <f t="shared" si="8"/>
        <v>0</v>
      </c>
      <c r="P132" s="158"/>
      <c r="Q132" s="146"/>
      <c r="R132" s="157"/>
      <c r="S132" s="149"/>
      <c r="T132" s="44" t="s">
        <v>122</v>
      </c>
      <c r="U132" s="42"/>
    </row>
    <row r="133" spans="1:21" s="121" customFormat="1">
      <c r="A133" s="143">
        <v>103</v>
      </c>
      <c r="B133" s="28" t="s">
        <v>210</v>
      </c>
      <c r="C133" s="150" t="s">
        <v>92</v>
      </c>
      <c r="D133" s="147">
        <v>1</v>
      </c>
      <c r="E133" s="149">
        <f t="shared" si="5"/>
        <v>0.30287733467945482</v>
      </c>
      <c r="F133" s="252">
        <v>30</v>
      </c>
      <c r="G133" s="147">
        <v>1</v>
      </c>
      <c r="H133" s="149">
        <f t="shared" si="9"/>
        <v>0.30287733467945482</v>
      </c>
      <c r="I133" s="158">
        <v>30</v>
      </c>
      <c r="J133" s="158"/>
      <c r="K133" s="144">
        <v>1</v>
      </c>
      <c r="L133" s="149">
        <f>M133/9780*100</f>
        <v>0.25879345603271986</v>
      </c>
      <c r="M133" s="158">
        <v>25.31</v>
      </c>
      <c r="N133" s="155">
        <v>1</v>
      </c>
      <c r="O133" s="149">
        <f>M133/9935*100</f>
        <v>0.25475591343734272</v>
      </c>
      <c r="P133" s="158">
        <f>M133</f>
        <v>25.31</v>
      </c>
      <c r="Q133" s="146">
        <v>1</v>
      </c>
      <c r="R133" s="157"/>
      <c r="S133" s="149">
        <f>M133</f>
        <v>25.31</v>
      </c>
      <c r="T133" s="44" t="s">
        <v>122</v>
      </c>
      <c r="U133" s="42">
        <v>25.91</v>
      </c>
    </row>
    <row r="134" spans="1:21" s="121" customFormat="1">
      <c r="A134" s="143">
        <v>104</v>
      </c>
      <c r="B134" s="28" t="s">
        <v>211</v>
      </c>
      <c r="C134" s="150" t="s">
        <v>92</v>
      </c>
      <c r="D134" s="147">
        <v>1</v>
      </c>
      <c r="E134" s="149">
        <f t="shared" si="5"/>
        <v>0.30287733467945482</v>
      </c>
      <c r="F134" s="252">
        <v>30</v>
      </c>
      <c r="G134" s="147">
        <v>1</v>
      </c>
      <c r="H134" s="149">
        <f t="shared" si="9"/>
        <v>0.30287733467945482</v>
      </c>
      <c r="I134" s="158">
        <v>30</v>
      </c>
      <c r="J134" s="158"/>
      <c r="K134" s="144"/>
      <c r="L134" s="149">
        <f t="shared" si="6"/>
        <v>0</v>
      </c>
      <c r="M134" s="158"/>
      <c r="N134" s="155">
        <f t="shared" si="7"/>
        <v>0</v>
      </c>
      <c r="O134" s="149">
        <f t="shared" si="8"/>
        <v>0</v>
      </c>
      <c r="P134" s="158"/>
      <c r="Q134" s="146"/>
      <c r="R134" s="157"/>
      <c r="S134" s="149"/>
      <c r="T134" s="44" t="s">
        <v>122</v>
      </c>
      <c r="U134" s="42"/>
    </row>
    <row r="135" spans="1:21" s="121" customFormat="1">
      <c r="A135" s="143">
        <v>105</v>
      </c>
      <c r="B135" s="28" t="s">
        <v>212</v>
      </c>
      <c r="C135" s="150" t="s">
        <v>92</v>
      </c>
      <c r="D135" s="147">
        <v>1</v>
      </c>
      <c r="E135" s="149">
        <f t="shared" si="5"/>
        <v>0.30287733467945482</v>
      </c>
      <c r="F135" s="252">
        <v>30</v>
      </c>
      <c r="G135" s="147">
        <v>1</v>
      </c>
      <c r="H135" s="149">
        <f t="shared" si="9"/>
        <v>0.30287733467945482</v>
      </c>
      <c r="I135" s="158">
        <v>30</v>
      </c>
      <c r="J135" s="158"/>
      <c r="K135" s="144"/>
      <c r="L135" s="149">
        <f t="shared" si="6"/>
        <v>0</v>
      </c>
      <c r="M135" s="158"/>
      <c r="N135" s="155">
        <f t="shared" si="7"/>
        <v>0</v>
      </c>
      <c r="O135" s="149">
        <f t="shared" si="8"/>
        <v>0</v>
      </c>
      <c r="P135" s="158"/>
      <c r="Q135" s="146"/>
      <c r="R135" s="157"/>
      <c r="S135" s="149"/>
      <c r="T135" s="44" t="s">
        <v>122</v>
      </c>
      <c r="U135" s="42"/>
    </row>
    <row r="136" spans="1:21" s="121" customFormat="1">
      <c r="A136" s="143">
        <v>106</v>
      </c>
      <c r="B136" s="28" t="s">
        <v>213</v>
      </c>
      <c r="C136" s="150" t="s">
        <v>92</v>
      </c>
      <c r="D136" s="147">
        <v>1</v>
      </c>
      <c r="E136" s="149">
        <f t="shared" si="5"/>
        <v>0.30287733467945482</v>
      </c>
      <c r="F136" s="252">
        <v>30</v>
      </c>
      <c r="G136" s="147">
        <v>1</v>
      </c>
      <c r="H136" s="149">
        <f t="shared" si="9"/>
        <v>0.30287733467945482</v>
      </c>
      <c r="I136" s="158">
        <v>30</v>
      </c>
      <c r="J136" s="158"/>
      <c r="K136" s="144"/>
      <c r="L136" s="149">
        <f t="shared" si="6"/>
        <v>0</v>
      </c>
      <c r="M136" s="158"/>
      <c r="N136" s="155">
        <f t="shared" si="7"/>
        <v>0</v>
      </c>
      <c r="O136" s="149">
        <f t="shared" si="8"/>
        <v>0</v>
      </c>
      <c r="P136" s="158"/>
      <c r="Q136" s="146"/>
      <c r="R136" s="157"/>
      <c r="S136" s="149"/>
      <c r="T136" s="44" t="s">
        <v>122</v>
      </c>
      <c r="U136" s="42"/>
    </row>
    <row r="137" spans="1:21" s="121" customFormat="1">
      <c r="A137" s="143">
        <v>107</v>
      </c>
      <c r="B137" s="28" t="s">
        <v>214</v>
      </c>
      <c r="C137" s="150" t="s">
        <v>92</v>
      </c>
      <c r="D137" s="147">
        <v>1</v>
      </c>
      <c r="E137" s="149">
        <f t="shared" si="5"/>
        <v>0.30287733467945482</v>
      </c>
      <c r="F137" s="252">
        <v>30</v>
      </c>
      <c r="G137" s="147">
        <v>1</v>
      </c>
      <c r="H137" s="149">
        <f t="shared" si="9"/>
        <v>0.30287733467945482</v>
      </c>
      <c r="I137" s="158">
        <v>30</v>
      </c>
      <c r="J137" s="158"/>
      <c r="K137" s="144">
        <v>1</v>
      </c>
      <c r="L137" s="149">
        <f>M137/9780*100</f>
        <v>0.29437627811860939</v>
      </c>
      <c r="M137" s="158">
        <v>28.79</v>
      </c>
      <c r="N137" s="155">
        <v>1</v>
      </c>
      <c r="O137" s="149">
        <f t="shared" si="8"/>
        <v>0.28978359335681936</v>
      </c>
      <c r="P137" s="158">
        <f>M137</f>
        <v>28.79</v>
      </c>
      <c r="Q137" s="146">
        <v>1</v>
      </c>
      <c r="R137" s="157"/>
      <c r="S137" s="149">
        <f>M137</f>
        <v>28.79</v>
      </c>
      <c r="T137" s="44" t="s">
        <v>122</v>
      </c>
      <c r="U137" s="42"/>
    </row>
    <row r="138" spans="1:21" s="121" customFormat="1" ht="42">
      <c r="A138" s="143">
        <v>108</v>
      </c>
      <c r="B138" s="28" t="s">
        <v>215</v>
      </c>
      <c r="C138" s="150" t="s">
        <v>92</v>
      </c>
      <c r="D138" s="147">
        <v>1</v>
      </c>
      <c r="E138" s="149">
        <f t="shared" si="5"/>
        <v>0.30287733467945482</v>
      </c>
      <c r="F138" s="252">
        <v>30</v>
      </c>
      <c r="G138" s="147">
        <v>1</v>
      </c>
      <c r="H138" s="149">
        <f t="shared" si="9"/>
        <v>0.30287733467945482</v>
      </c>
      <c r="I138" s="158">
        <v>30</v>
      </c>
      <c r="J138" s="158"/>
      <c r="K138" s="144">
        <v>1</v>
      </c>
      <c r="L138" s="149">
        <f>M138/9780*100</f>
        <v>0.29498977505112478</v>
      </c>
      <c r="M138" s="158">
        <v>28.85</v>
      </c>
      <c r="N138" s="155">
        <v>1</v>
      </c>
      <c r="O138" s="149">
        <f t="shared" si="8"/>
        <v>0.29038751887267239</v>
      </c>
      <c r="P138" s="158">
        <f>M138</f>
        <v>28.85</v>
      </c>
      <c r="Q138" s="146">
        <v>1</v>
      </c>
      <c r="R138" s="157"/>
      <c r="S138" s="149">
        <f>M138</f>
        <v>28.85</v>
      </c>
      <c r="T138" s="44" t="s">
        <v>122</v>
      </c>
      <c r="U138" s="42"/>
    </row>
    <row r="139" spans="1:21" s="121" customFormat="1">
      <c r="A139" s="143">
        <v>109</v>
      </c>
      <c r="B139" s="28" t="s">
        <v>216</v>
      </c>
      <c r="C139" s="150" t="s">
        <v>92</v>
      </c>
      <c r="D139" s="147">
        <v>1</v>
      </c>
      <c r="E139" s="149">
        <f t="shared" si="5"/>
        <v>0.30287733467945482</v>
      </c>
      <c r="F139" s="252">
        <v>30</v>
      </c>
      <c r="G139" s="147">
        <v>1</v>
      </c>
      <c r="H139" s="149">
        <f t="shared" si="9"/>
        <v>0.30287733467945482</v>
      </c>
      <c r="I139" s="158">
        <v>30</v>
      </c>
      <c r="J139" s="158"/>
      <c r="K139" s="144"/>
      <c r="L139" s="149">
        <f t="shared" si="6"/>
        <v>0</v>
      </c>
      <c r="M139" s="158"/>
      <c r="N139" s="155">
        <f t="shared" si="7"/>
        <v>0</v>
      </c>
      <c r="O139" s="149">
        <f t="shared" si="8"/>
        <v>0</v>
      </c>
      <c r="P139" s="158"/>
      <c r="Q139" s="146"/>
      <c r="R139" s="157"/>
      <c r="S139" s="149"/>
      <c r="T139" s="44" t="s">
        <v>122</v>
      </c>
      <c r="U139" s="42"/>
    </row>
    <row r="140" spans="1:21" s="121" customFormat="1">
      <c r="A140" s="143">
        <v>110</v>
      </c>
      <c r="B140" s="28" t="s">
        <v>217</v>
      </c>
      <c r="C140" s="150" t="s">
        <v>92</v>
      </c>
      <c r="D140" s="147">
        <v>1</v>
      </c>
      <c r="E140" s="149">
        <f t="shared" si="5"/>
        <v>0.30287733467945482</v>
      </c>
      <c r="F140" s="252">
        <v>30</v>
      </c>
      <c r="G140" s="147">
        <v>1</v>
      </c>
      <c r="H140" s="149">
        <f t="shared" si="9"/>
        <v>0.30287733467945482</v>
      </c>
      <c r="I140" s="158">
        <v>30</v>
      </c>
      <c r="J140" s="158"/>
      <c r="K140" s="144"/>
      <c r="L140" s="149">
        <f t="shared" si="6"/>
        <v>0</v>
      </c>
      <c r="M140" s="158"/>
      <c r="N140" s="155">
        <f t="shared" si="7"/>
        <v>0</v>
      </c>
      <c r="O140" s="149">
        <f t="shared" si="8"/>
        <v>0</v>
      </c>
      <c r="P140" s="158"/>
      <c r="Q140" s="146"/>
      <c r="R140" s="157"/>
      <c r="S140" s="149"/>
      <c r="T140" s="44" t="s">
        <v>122</v>
      </c>
      <c r="U140" s="42"/>
    </row>
    <row r="141" spans="1:21" s="121" customFormat="1">
      <c r="A141" s="143">
        <v>111</v>
      </c>
      <c r="B141" s="28" t="s">
        <v>218</v>
      </c>
      <c r="C141" s="150" t="s">
        <v>92</v>
      </c>
      <c r="D141" s="147">
        <v>1</v>
      </c>
      <c r="E141" s="149">
        <f t="shared" si="5"/>
        <v>0.30287733467945482</v>
      </c>
      <c r="F141" s="252">
        <v>30</v>
      </c>
      <c r="G141" s="147">
        <v>1</v>
      </c>
      <c r="H141" s="149">
        <f t="shared" si="9"/>
        <v>0.30287733467945482</v>
      </c>
      <c r="I141" s="158">
        <v>30</v>
      </c>
      <c r="J141" s="158"/>
      <c r="K141" s="144"/>
      <c r="L141" s="149">
        <f t="shared" si="6"/>
        <v>0</v>
      </c>
      <c r="M141" s="158"/>
      <c r="N141" s="155">
        <f t="shared" si="7"/>
        <v>0</v>
      </c>
      <c r="O141" s="149">
        <f t="shared" si="8"/>
        <v>0</v>
      </c>
      <c r="P141" s="158"/>
      <c r="Q141" s="146"/>
      <c r="R141" s="157"/>
      <c r="S141" s="149"/>
      <c r="T141" s="44" t="s">
        <v>122</v>
      </c>
      <c r="U141" s="42"/>
    </row>
    <row r="142" spans="1:21" s="121" customFormat="1" ht="42">
      <c r="A142" s="143">
        <v>112</v>
      </c>
      <c r="B142" s="28" t="s">
        <v>219</v>
      </c>
      <c r="C142" s="150" t="s">
        <v>92</v>
      </c>
      <c r="D142" s="147">
        <v>1</v>
      </c>
      <c r="E142" s="149">
        <f t="shared" si="5"/>
        <v>0.30287733467945482</v>
      </c>
      <c r="F142" s="252">
        <v>30</v>
      </c>
      <c r="G142" s="147">
        <v>1</v>
      </c>
      <c r="H142" s="149">
        <f t="shared" si="9"/>
        <v>0.30287733467945482</v>
      </c>
      <c r="I142" s="158">
        <v>30</v>
      </c>
      <c r="J142" s="158"/>
      <c r="K142" s="144"/>
      <c r="L142" s="149">
        <f t="shared" si="6"/>
        <v>0</v>
      </c>
      <c r="M142" s="158"/>
      <c r="N142" s="155">
        <f t="shared" si="7"/>
        <v>0</v>
      </c>
      <c r="O142" s="149">
        <f t="shared" si="8"/>
        <v>0</v>
      </c>
      <c r="P142" s="158"/>
      <c r="Q142" s="146"/>
      <c r="R142" s="157"/>
      <c r="S142" s="149"/>
      <c r="T142" s="44" t="s">
        <v>122</v>
      </c>
      <c r="U142" s="42"/>
    </row>
    <row r="143" spans="1:21" s="121" customFormat="1">
      <c r="A143" s="143">
        <v>113</v>
      </c>
      <c r="B143" s="28" t="s">
        <v>220</v>
      </c>
      <c r="C143" s="150" t="s">
        <v>92</v>
      </c>
      <c r="D143" s="147">
        <v>1</v>
      </c>
      <c r="E143" s="149">
        <f t="shared" si="5"/>
        <v>0.30287733467945482</v>
      </c>
      <c r="F143" s="252">
        <v>30</v>
      </c>
      <c r="G143" s="147">
        <v>1</v>
      </c>
      <c r="H143" s="149">
        <f t="shared" si="9"/>
        <v>0.30287733467945482</v>
      </c>
      <c r="I143" s="158">
        <v>30</v>
      </c>
      <c r="J143" s="158"/>
      <c r="K143" s="144"/>
      <c r="L143" s="149">
        <f t="shared" si="6"/>
        <v>0</v>
      </c>
      <c r="M143" s="158"/>
      <c r="N143" s="155">
        <f t="shared" si="7"/>
        <v>0</v>
      </c>
      <c r="O143" s="149">
        <f t="shared" si="8"/>
        <v>0</v>
      </c>
      <c r="P143" s="158"/>
      <c r="Q143" s="146"/>
      <c r="R143" s="157"/>
      <c r="S143" s="149"/>
      <c r="T143" s="44" t="s">
        <v>122</v>
      </c>
      <c r="U143" s="42"/>
    </row>
    <row r="144" spans="1:21" s="121" customFormat="1">
      <c r="A144" s="143">
        <v>114</v>
      </c>
      <c r="B144" s="28" t="s">
        <v>221</v>
      </c>
      <c r="C144" s="150" t="s">
        <v>92</v>
      </c>
      <c r="D144" s="147">
        <v>1</v>
      </c>
      <c r="E144" s="149">
        <f t="shared" si="5"/>
        <v>0.30287733467945482</v>
      </c>
      <c r="F144" s="252">
        <v>30</v>
      </c>
      <c r="G144" s="147">
        <v>1</v>
      </c>
      <c r="H144" s="149">
        <f t="shared" si="9"/>
        <v>0.30287733467945482</v>
      </c>
      <c r="I144" s="158">
        <v>30</v>
      </c>
      <c r="J144" s="158"/>
      <c r="K144" s="144">
        <v>1</v>
      </c>
      <c r="L144" s="149">
        <f>M144/9780*100</f>
        <v>0.24079754601226996</v>
      </c>
      <c r="M144" s="158">
        <v>23.55</v>
      </c>
      <c r="N144" s="155">
        <v>1</v>
      </c>
      <c r="O144" s="149">
        <f>M144/9935*100</f>
        <v>0.23704076497232007</v>
      </c>
      <c r="P144" s="158">
        <f>M144</f>
        <v>23.55</v>
      </c>
      <c r="Q144" s="146">
        <v>1</v>
      </c>
      <c r="R144" s="157"/>
      <c r="S144" s="149">
        <f>M144</f>
        <v>23.55</v>
      </c>
      <c r="T144" s="44" t="s">
        <v>122</v>
      </c>
      <c r="U144" s="42">
        <v>23.67</v>
      </c>
    </row>
    <row r="145" spans="1:21" s="121" customFormat="1" ht="42">
      <c r="A145" s="143">
        <v>115</v>
      </c>
      <c r="B145" s="28" t="s">
        <v>222</v>
      </c>
      <c r="C145" s="150" t="s">
        <v>92</v>
      </c>
      <c r="D145" s="147">
        <v>1</v>
      </c>
      <c r="E145" s="149">
        <f t="shared" si="5"/>
        <v>0.30287733467945482</v>
      </c>
      <c r="F145" s="252">
        <v>30</v>
      </c>
      <c r="G145" s="147">
        <v>1</v>
      </c>
      <c r="H145" s="149">
        <f t="shared" si="9"/>
        <v>0.30287733467945482</v>
      </c>
      <c r="I145" s="158">
        <v>30</v>
      </c>
      <c r="J145" s="158"/>
      <c r="K145" s="144">
        <v>1</v>
      </c>
      <c r="L145" s="149">
        <f>M145/9780*100</f>
        <v>0.23558282208588957</v>
      </c>
      <c r="M145" s="158">
        <v>23.04</v>
      </c>
      <c r="N145" s="155">
        <v>1</v>
      </c>
      <c r="O145" s="149">
        <f>M145/9935*100</f>
        <v>0.23190739808756919</v>
      </c>
      <c r="P145" s="158">
        <f>M145</f>
        <v>23.04</v>
      </c>
      <c r="Q145" s="146">
        <v>1</v>
      </c>
      <c r="R145" s="157"/>
      <c r="S145" s="149">
        <f>M145</f>
        <v>23.04</v>
      </c>
      <c r="T145" s="44" t="s">
        <v>122</v>
      </c>
      <c r="U145" s="42"/>
    </row>
    <row r="146" spans="1:21" s="121" customFormat="1" ht="40.5" customHeight="1">
      <c r="A146" s="143">
        <v>116</v>
      </c>
      <c r="B146" s="28" t="s">
        <v>223</v>
      </c>
      <c r="C146" s="150" t="s">
        <v>92</v>
      </c>
      <c r="D146" s="147">
        <v>1</v>
      </c>
      <c r="E146" s="149">
        <f t="shared" si="5"/>
        <v>0.30287733467945482</v>
      </c>
      <c r="F146" s="252">
        <v>30</v>
      </c>
      <c r="G146" s="147">
        <v>1</v>
      </c>
      <c r="H146" s="149">
        <f t="shared" si="9"/>
        <v>0.2271580010095911</v>
      </c>
      <c r="I146" s="158">
        <v>22.5</v>
      </c>
      <c r="J146" s="158"/>
      <c r="K146" s="144"/>
      <c r="L146" s="149">
        <f t="shared" si="6"/>
        <v>0</v>
      </c>
      <c r="M146" s="158"/>
      <c r="N146" s="155">
        <f t="shared" si="7"/>
        <v>0</v>
      </c>
      <c r="O146" s="149">
        <f t="shared" si="8"/>
        <v>0</v>
      </c>
      <c r="P146" s="158"/>
      <c r="Q146" s="146"/>
      <c r="R146" s="157"/>
      <c r="S146" s="149"/>
      <c r="T146" s="44" t="s">
        <v>122</v>
      </c>
      <c r="U146" s="42"/>
    </row>
    <row r="147" spans="1:21" s="121" customFormat="1" ht="42">
      <c r="A147" s="143">
        <v>117</v>
      </c>
      <c r="B147" s="28" t="s">
        <v>224</v>
      </c>
      <c r="C147" s="150" t="s">
        <v>116</v>
      </c>
      <c r="D147" s="147">
        <v>1</v>
      </c>
      <c r="E147" s="149">
        <f t="shared" si="5"/>
        <v>0.40383644623927306</v>
      </c>
      <c r="F147" s="252">
        <v>40</v>
      </c>
      <c r="G147" s="147">
        <v>1</v>
      </c>
      <c r="H147" s="149">
        <f t="shared" si="9"/>
        <v>0.40383644623927306</v>
      </c>
      <c r="I147" s="158">
        <v>40</v>
      </c>
      <c r="J147" s="158"/>
      <c r="K147" s="144"/>
      <c r="L147" s="149">
        <f t="shared" si="6"/>
        <v>0</v>
      </c>
      <c r="M147" s="158"/>
      <c r="N147" s="155">
        <f t="shared" si="7"/>
        <v>0</v>
      </c>
      <c r="O147" s="149">
        <f t="shared" si="8"/>
        <v>0</v>
      </c>
      <c r="P147" s="158"/>
      <c r="Q147" s="146"/>
      <c r="R147" s="157"/>
      <c r="S147" s="149"/>
      <c r="T147" s="44" t="s">
        <v>122</v>
      </c>
      <c r="U147" s="42"/>
    </row>
    <row r="148" spans="1:21" s="121" customFormat="1">
      <c r="A148" s="143">
        <v>118</v>
      </c>
      <c r="B148" s="28" t="s">
        <v>225</v>
      </c>
      <c r="C148" s="150" t="s">
        <v>92</v>
      </c>
      <c r="D148" s="147">
        <v>1</v>
      </c>
      <c r="E148" s="149">
        <f t="shared" si="5"/>
        <v>0.30287733467945482</v>
      </c>
      <c r="F148" s="252">
        <v>30</v>
      </c>
      <c r="G148" s="147">
        <v>1</v>
      </c>
      <c r="H148" s="149">
        <f t="shared" si="9"/>
        <v>0.2271580010095911</v>
      </c>
      <c r="I148" s="158">
        <v>22.5</v>
      </c>
      <c r="J148" s="158"/>
      <c r="K148" s="144"/>
      <c r="L148" s="149">
        <f t="shared" si="6"/>
        <v>0</v>
      </c>
      <c r="M148" s="158"/>
      <c r="N148" s="155">
        <f t="shared" si="7"/>
        <v>0</v>
      </c>
      <c r="O148" s="149">
        <f t="shared" si="8"/>
        <v>0</v>
      </c>
      <c r="P148" s="158"/>
      <c r="Q148" s="146"/>
      <c r="R148" s="157"/>
      <c r="S148" s="149"/>
      <c r="T148" s="44" t="s">
        <v>122</v>
      </c>
      <c r="U148" s="42"/>
    </row>
    <row r="149" spans="1:21" s="121" customFormat="1">
      <c r="A149" s="143"/>
      <c r="B149" s="27" t="s">
        <v>226</v>
      </c>
      <c r="C149" s="151"/>
      <c r="D149" s="147"/>
      <c r="E149" s="149">
        <f t="shared" si="5"/>
        <v>5.0479555779909138</v>
      </c>
      <c r="F149" s="252">
        <v>500</v>
      </c>
      <c r="G149" s="147"/>
      <c r="H149" s="149">
        <f t="shared" si="9"/>
        <v>4.2907622412922768</v>
      </c>
      <c r="I149" s="158">
        <v>425</v>
      </c>
      <c r="J149" s="158"/>
      <c r="K149" s="144"/>
      <c r="L149" s="149">
        <f t="shared" si="6"/>
        <v>0</v>
      </c>
      <c r="M149" s="158"/>
      <c r="N149" s="155">
        <f t="shared" si="7"/>
        <v>0</v>
      </c>
      <c r="O149" s="149">
        <f t="shared" si="8"/>
        <v>0</v>
      </c>
      <c r="P149" s="158"/>
      <c r="Q149" s="146"/>
      <c r="R149" s="157"/>
      <c r="S149" s="149"/>
      <c r="T149" s="44"/>
      <c r="U149" s="42"/>
    </row>
    <row r="150" spans="1:21" s="121" customFormat="1" ht="63">
      <c r="A150" s="143">
        <v>119</v>
      </c>
      <c r="B150" s="28" t="s">
        <v>227</v>
      </c>
      <c r="C150" s="150" t="s">
        <v>92</v>
      </c>
      <c r="D150" s="147">
        <v>1</v>
      </c>
      <c r="E150" s="149">
        <f t="shared" si="5"/>
        <v>3.0287733467945483</v>
      </c>
      <c r="F150" s="252">
        <v>300</v>
      </c>
      <c r="G150" s="147">
        <v>1</v>
      </c>
      <c r="H150" s="149">
        <f t="shared" si="9"/>
        <v>1.2619888944977284</v>
      </c>
      <c r="I150" s="158">
        <v>125</v>
      </c>
      <c r="J150" s="158"/>
      <c r="K150" s="144">
        <v>1</v>
      </c>
      <c r="L150" s="149">
        <f>M150/9780*100</f>
        <v>6.1963190184049076E-2</v>
      </c>
      <c r="M150" s="158">
        <v>6.06</v>
      </c>
      <c r="N150" s="155">
        <f t="shared" si="7"/>
        <v>1</v>
      </c>
      <c r="O150" s="149">
        <f t="shared" si="8"/>
        <v>6.099647710115752E-2</v>
      </c>
      <c r="P150" s="158">
        <f>M150</f>
        <v>6.06</v>
      </c>
      <c r="Q150" s="146">
        <v>1</v>
      </c>
      <c r="R150" s="157"/>
      <c r="S150" s="149">
        <f>M150</f>
        <v>6.06</v>
      </c>
      <c r="T150" s="44" t="s">
        <v>122</v>
      </c>
      <c r="U150" s="42"/>
    </row>
    <row r="151" spans="1:21" s="121" customFormat="1" ht="42">
      <c r="A151" s="143">
        <v>120</v>
      </c>
      <c r="B151" s="28" t="s">
        <v>228</v>
      </c>
      <c r="C151" s="150" t="s">
        <v>92</v>
      </c>
      <c r="D151" s="147">
        <v>1</v>
      </c>
      <c r="E151" s="149">
        <f t="shared" si="5"/>
        <v>2.0191822311963654</v>
      </c>
      <c r="F151" s="252">
        <v>200</v>
      </c>
      <c r="G151" s="147">
        <v>1</v>
      </c>
      <c r="H151" s="149">
        <f t="shared" si="9"/>
        <v>2.0191822311963654</v>
      </c>
      <c r="I151" s="158">
        <v>200</v>
      </c>
      <c r="J151" s="158"/>
      <c r="K151" s="144"/>
      <c r="L151" s="149">
        <f t="shared" si="6"/>
        <v>0</v>
      </c>
      <c r="M151" s="158"/>
      <c r="N151" s="155">
        <f t="shared" si="7"/>
        <v>0</v>
      </c>
      <c r="O151" s="149">
        <f t="shared" si="8"/>
        <v>0</v>
      </c>
      <c r="P151" s="158"/>
      <c r="Q151" s="146"/>
      <c r="R151" s="157"/>
      <c r="S151" s="149"/>
      <c r="T151" s="44" t="s">
        <v>122</v>
      </c>
      <c r="U151" s="42"/>
    </row>
    <row r="152" spans="1:21" s="121" customFormat="1">
      <c r="A152" s="143"/>
      <c r="B152" s="27" t="s">
        <v>229</v>
      </c>
      <c r="C152" s="151"/>
      <c r="D152" s="147"/>
      <c r="E152" s="149">
        <f t="shared" ref="E152:E202" si="10">F152/9905*100</f>
        <v>8.674406865219586</v>
      </c>
      <c r="F152" s="252">
        <v>859.2</v>
      </c>
      <c r="G152" s="147"/>
      <c r="H152" s="149">
        <f t="shared" si="9"/>
        <v>8.674406865219586</v>
      </c>
      <c r="I152" s="158">
        <v>859.2</v>
      </c>
      <c r="J152" s="158"/>
      <c r="K152" s="144"/>
      <c r="L152" s="149">
        <f>M152/568.9139*15</f>
        <v>4.6476690058021086</v>
      </c>
      <c r="M152" s="250">
        <f>SUM(M153:M156)</f>
        <v>176.2749</v>
      </c>
      <c r="N152" s="155">
        <f t="shared" ref="N152:N202" si="11">K152</f>
        <v>0</v>
      </c>
      <c r="O152" s="149">
        <f t="shared" ref="O152:O201" si="12">M152/9935*100</f>
        <v>1.7742818319073979</v>
      </c>
      <c r="P152" s="158"/>
      <c r="Q152" s="146"/>
      <c r="R152" s="157"/>
      <c r="S152" s="149"/>
      <c r="T152" s="44"/>
      <c r="U152" s="42"/>
    </row>
    <row r="153" spans="1:21" s="121" customFormat="1" ht="42">
      <c r="A153" s="143">
        <v>121</v>
      </c>
      <c r="B153" s="28" t="s">
        <v>230</v>
      </c>
      <c r="C153" s="150" t="s">
        <v>92</v>
      </c>
      <c r="D153" s="147">
        <v>2</v>
      </c>
      <c r="E153" s="149">
        <f t="shared" si="10"/>
        <v>2.5239777889954569</v>
      </c>
      <c r="F153" s="252">
        <v>250</v>
      </c>
      <c r="G153" s="147">
        <v>2</v>
      </c>
      <c r="H153" s="149">
        <f t="shared" ref="H153:H170" si="13">I153/9905*100</f>
        <v>2.5239777889954569</v>
      </c>
      <c r="I153" s="158">
        <v>250</v>
      </c>
      <c r="J153" s="158"/>
      <c r="K153" s="144">
        <v>1</v>
      </c>
      <c r="L153" s="149">
        <f>M153/9780*100</f>
        <v>0.65531697341513295</v>
      </c>
      <c r="M153" s="158">
        <v>64.09</v>
      </c>
      <c r="N153" s="155">
        <v>1</v>
      </c>
      <c r="O153" s="149">
        <f t="shared" si="12"/>
        <v>0.645093105183694</v>
      </c>
      <c r="P153" s="158">
        <f>M153</f>
        <v>64.09</v>
      </c>
      <c r="Q153" s="146">
        <v>1</v>
      </c>
      <c r="R153" s="157"/>
      <c r="S153" s="149">
        <f>M153</f>
        <v>64.09</v>
      </c>
      <c r="T153" s="44" t="s">
        <v>122</v>
      </c>
      <c r="U153" s="42">
        <v>344.68</v>
      </c>
    </row>
    <row r="154" spans="1:21" s="121" customFormat="1" ht="42">
      <c r="A154" s="143">
        <v>122</v>
      </c>
      <c r="B154" s="28" t="s">
        <v>231</v>
      </c>
      <c r="C154" s="150" t="s">
        <v>92</v>
      </c>
      <c r="D154" s="147">
        <v>2</v>
      </c>
      <c r="E154" s="149">
        <f t="shared" si="10"/>
        <v>2.5239777889954569</v>
      </c>
      <c r="F154" s="252">
        <v>250</v>
      </c>
      <c r="G154" s="147">
        <v>2</v>
      </c>
      <c r="H154" s="149">
        <f t="shared" si="13"/>
        <v>2.5239777889954569</v>
      </c>
      <c r="I154" s="158">
        <v>250</v>
      </c>
      <c r="J154" s="158"/>
      <c r="K154" s="144">
        <v>1</v>
      </c>
      <c r="L154" s="149">
        <f>M154/9780*100</f>
        <v>0.62719836400817996</v>
      </c>
      <c r="M154" s="158">
        <v>61.34</v>
      </c>
      <c r="N154" s="155">
        <v>1</v>
      </c>
      <c r="O154" s="149">
        <f t="shared" si="12"/>
        <v>0.61741318570709613</v>
      </c>
      <c r="P154" s="158">
        <f>M154</f>
        <v>61.34</v>
      </c>
      <c r="Q154" s="146">
        <v>1</v>
      </c>
      <c r="R154" s="157"/>
      <c r="S154" s="149">
        <f>M154</f>
        <v>61.34</v>
      </c>
      <c r="T154" s="44" t="s">
        <v>122</v>
      </c>
      <c r="U154" s="42">
        <v>323.70138320000001</v>
      </c>
    </row>
    <row r="155" spans="1:21" s="121" customFormat="1" ht="42">
      <c r="A155" s="143">
        <v>123</v>
      </c>
      <c r="B155" s="28" t="s">
        <v>232</v>
      </c>
      <c r="C155" s="150" t="s">
        <v>92</v>
      </c>
      <c r="D155" s="147">
        <v>1</v>
      </c>
      <c r="E155" s="149">
        <f t="shared" si="10"/>
        <v>0.81776880363452797</v>
      </c>
      <c r="F155" s="252">
        <v>81</v>
      </c>
      <c r="G155" s="147">
        <v>1</v>
      </c>
      <c r="H155" s="149">
        <f t="shared" si="13"/>
        <v>0.31297324583543662</v>
      </c>
      <c r="I155" s="158">
        <v>31</v>
      </c>
      <c r="J155" s="158"/>
      <c r="K155" s="144">
        <v>1</v>
      </c>
      <c r="L155" s="149">
        <f>M155/9780*100</f>
        <v>0.48670756646216773</v>
      </c>
      <c r="M155" s="158">
        <v>47.6</v>
      </c>
      <c r="N155" s="155">
        <f t="shared" si="11"/>
        <v>1</v>
      </c>
      <c r="O155" s="149">
        <f t="shared" si="12"/>
        <v>0.47911424257674889</v>
      </c>
      <c r="P155" s="158">
        <f>M155</f>
        <v>47.6</v>
      </c>
      <c r="Q155" s="146">
        <v>1</v>
      </c>
      <c r="R155" s="157">
        <f>S155/U155*100</f>
        <v>44.200947163153501</v>
      </c>
      <c r="S155" s="149">
        <f>M155</f>
        <v>47.6</v>
      </c>
      <c r="T155" s="44" t="s">
        <v>122</v>
      </c>
      <c r="U155" s="42">
        <v>107.69</v>
      </c>
    </row>
    <row r="156" spans="1:21" s="121" customFormat="1">
      <c r="A156" s="143">
        <v>124</v>
      </c>
      <c r="B156" s="28" t="s">
        <v>233</v>
      </c>
      <c r="C156" s="150" t="s">
        <v>130</v>
      </c>
      <c r="D156" s="147">
        <v>4</v>
      </c>
      <c r="E156" s="149">
        <f t="shared" si="10"/>
        <v>2.808682483594144</v>
      </c>
      <c r="F156" s="252">
        <v>278.2</v>
      </c>
      <c r="G156" s="147">
        <v>4</v>
      </c>
      <c r="H156" s="149">
        <f t="shared" si="13"/>
        <v>2.7077233720343261</v>
      </c>
      <c r="I156" s="158">
        <v>268.2</v>
      </c>
      <c r="J156" s="158"/>
      <c r="K156" s="144">
        <v>1</v>
      </c>
      <c r="L156" s="149">
        <f>M156/9780*100</f>
        <v>3.3178936605316976E-2</v>
      </c>
      <c r="M156" s="158">
        <v>3.2448999999999999</v>
      </c>
      <c r="N156" s="155">
        <f t="shared" si="11"/>
        <v>1</v>
      </c>
      <c r="O156" s="149">
        <f t="shared" si="12"/>
        <v>3.2661298439859085E-2</v>
      </c>
      <c r="P156" s="158">
        <v>3.2448999999999999</v>
      </c>
      <c r="Q156" s="146">
        <v>1</v>
      </c>
      <c r="R156" s="157">
        <f>S156/U156*100</f>
        <v>80.742629022173062</v>
      </c>
      <c r="S156" s="149">
        <v>839.36</v>
      </c>
      <c r="T156" s="44" t="s">
        <v>122</v>
      </c>
      <c r="U156" s="42">
        <v>1039.55</v>
      </c>
    </row>
    <row r="157" spans="1:21" s="121" customFormat="1">
      <c r="A157" s="143"/>
      <c r="B157" s="27" t="s">
        <v>234</v>
      </c>
      <c r="C157" s="151"/>
      <c r="D157" s="147"/>
      <c r="E157" s="149">
        <f t="shared" si="10"/>
        <v>1.0095911155981827</v>
      </c>
      <c r="F157" s="252">
        <v>100</v>
      </c>
      <c r="G157" s="147"/>
      <c r="H157" s="149">
        <f t="shared" si="13"/>
        <v>1.0095911155981827</v>
      </c>
      <c r="I157" s="158">
        <v>100</v>
      </c>
      <c r="J157" s="158"/>
      <c r="K157" s="144"/>
      <c r="L157" s="149">
        <f>M157/568.9139*15</f>
        <v>0</v>
      </c>
      <c r="M157" s="158"/>
      <c r="N157" s="155">
        <f t="shared" si="11"/>
        <v>0</v>
      </c>
      <c r="O157" s="149">
        <f t="shared" si="12"/>
        <v>0</v>
      </c>
      <c r="P157" s="158"/>
      <c r="Q157" s="146"/>
      <c r="R157" s="157"/>
      <c r="S157" s="149"/>
      <c r="T157" s="44"/>
      <c r="U157" s="42"/>
    </row>
    <row r="158" spans="1:21" s="121" customFormat="1" ht="42">
      <c r="A158" s="143">
        <v>125</v>
      </c>
      <c r="B158" s="28" t="s">
        <v>235</v>
      </c>
      <c r="C158" s="150" t="s">
        <v>92</v>
      </c>
      <c r="D158" s="147">
        <v>1</v>
      </c>
      <c r="E158" s="149">
        <f t="shared" si="10"/>
        <v>0.50479555779909135</v>
      </c>
      <c r="F158" s="252">
        <v>50</v>
      </c>
      <c r="G158" s="147">
        <v>1</v>
      </c>
      <c r="H158" s="149">
        <f t="shared" si="13"/>
        <v>0.50479555779909135</v>
      </c>
      <c r="I158" s="158">
        <v>50</v>
      </c>
      <c r="J158" s="158"/>
      <c r="K158" s="144"/>
      <c r="L158" s="149">
        <f>M158/568.9139*15</f>
        <v>0</v>
      </c>
      <c r="M158" s="158"/>
      <c r="N158" s="155">
        <f t="shared" si="11"/>
        <v>0</v>
      </c>
      <c r="O158" s="149">
        <f t="shared" si="12"/>
        <v>0</v>
      </c>
      <c r="P158" s="158"/>
      <c r="Q158" s="146"/>
      <c r="R158" s="157">
        <f>S158/U158*100</f>
        <v>17.353287371784091</v>
      </c>
      <c r="S158" s="149">
        <v>10.32</v>
      </c>
      <c r="T158" s="44" t="s">
        <v>122</v>
      </c>
      <c r="U158" s="42">
        <v>59.47</v>
      </c>
    </row>
    <row r="159" spans="1:21" s="121" customFormat="1" ht="42">
      <c r="A159" s="143">
        <v>126</v>
      </c>
      <c r="B159" s="28" t="s">
        <v>236</v>
      </c>
      <c r="C159" s="150" t="s">
        <v>92</v>
      </c>
      <c r="D159" s="147">
        <v>1</v>
      </c>
      <c r="E159" s="149">
        <f t="shared" si="10"/>
        <v>0.50479555779909135</v>
      </c>
      <c r="F159" s="252">
        <v>50</v>
      </c>
      <c r="G159" s="147">
        <v>1</v>
      </c>
      <c r="H159" s="149">
        <f t="shared" si="13"/>
        <v>0.50479555779909135</v>
      </c>
      <c r="I159" s="158">
        <v>50</v>
      </c>
      <c r="J159" s="158"/>
      <c r="K159" s="144">
        <v>1</v>
      </c>
      <c r="L159" s="149">
        <f>M159/9780*100</f>
        <v>0.48241308793456034</v>
      </c>
      <c r="M159" s="158">
        <v>47.18</v>
      </c>
      <c r="N159" s="155">
        <v>1</v>
      </c>
      <c r="O159" s="149">
        <f>M159/9935*100</f>
        <v>0.47488676396577761</v>
      </c>
      <c r="P159" s="158">
        <f>M159</f>
        <v>47.18</v>
      </c>
      <c r="Q159" s="146">
        <v>1</v>
      </c>
      <c r="R159" s="157"/>
      <c r="S159" s="149">
        <f>M159</f>
        <v>47.18</v>
      </c>
      <c r="T159" s="44" t="s">
        <v>122</v>
      </c>
      <c r="U159" s="42">
        <v>64.45</v>
      </c>
    </row>
    <row r="160" spans="1:21" s="121" customFormat="1">
      <c r="A160" s="143"/>
      <c r="B160" s="253" t="s">
        <v>388</v>
      </c>
      <c r="C160" s="150"/>
      <c r="D160" s="147"/>
      <c r="E160" s="149">
        <f t="shared" si="10"/>
        <v>2.3220595658758203</v>
      </c>
      <c r="F160" s="252">
        <v>230</v>
      </c>
      <c r="G160" s="147"/>
      <c r="H160" s="149">
        <f t="shared" si="13"/>
        <v>0</v>
      </c>
      <c r="I160" s="158"/>
      <c r="J160" s="158"/>
      <c r="K160" s="144"/>
      <c r="L160" s="149"/>
      <c r="M160" s="158"/>
      <c r="N160" s="155"/>
      <c r="O160" s="149"/>
      <c r="P160" s="158"/>
      <c r="Q160" s="146"/>
      <c r="R160" s="157"/>
      <c r="S160" s="149"/>
      <c r="T160" s="44"/>
      <c r="U160" s="42"/>
    </row>
    <row r="161" spans="1:22" s="121" customFormat="1" ht="42">
      <c r="A161" s="143">
        <v>127</v>
      </c>
      <c r="B161" s="28" t="s">
        <v>237</v>
      </c>
      <c r="C161" s="150" t="s">
        <v>92</v>
      </c>
      <c r="D161" s="147">
        <v>1</v>
      </c>
      <c r="E161" s="149">
        <f t="shared" si="10"/>
        <v>0.30287733467945482</v>
      </c>
      <c r="F161" s="252">
        <v>30</v>
      </c>
      <c r="G161" s="147">
        <v>1</v>
      </c>
      <c r="H161" s="149">
        <f t="shared" si="13"/>
        <v>0.30287733467945482</v>
      </c>
      <c r="I161" s="158">
        <v>30</v>
      </c>
      <c r="J161" s="158"/>
      <c r="K161" s="144"/>
      <c r="L161" s="149">
        <f t="shared" ref="L161:L168" si="14">M161/568.9139*15</f>
        <v>0</v>
      </c>
      <c r="M161" s="158"/>
      <c r="N161" s="155">
        <f t="shared" si="11"/>
        <v>0</v>
      </c>
      <c r="O161" s="149">
        <f t="shared" si="12"/>
        <v>0</v>
      </c>
      <c r="P161" s="158"/>
      <c r="Q161" s="146"/>
      <c r="R161" s="157"/>
      <c r="S161" s="149"/>
      <c r="T161" s="44" t="s">
        <v>122</v>
      </c>
      <c r="U161" s="42"/>
    </row>
    <row r="162" spans="1:22" s="121" customFormat="1">
      <c r="A162" s="143">
        <v>128</v>
      </c>
      <c r="B162" s="28" t="s">
        <v>238</v>
      </c>
      <c r="C162" s="150" t="s">
        <v>92</v>
      </c>
      <c r="D162" s="147">
        <v>1</v>
      </c>
      <c r="E162" s="149">
        <f t="shared" si="10"/>
        <v>1.0095911155981827</v>
      </c>
      <c r="F162" s="252">
        <v>100</v>
      </c>
      <c r="G162" s="147">
        <v>1</v>
      </c>
      <c r="H162" s="149">
        <f t="shared" si="13"/>
        <v>0.75719333669863709</v>
      </c>
      <c r="I162" s="158">
        <v>75</v>
      </c>
      <c r="J162" s="158"/>
      <c r="K162" s="144"/>
      <c r="L162" s="149">
        <f t="shared" si="14"/>
        <v>0</v>
      </c>
      <c r="M162" s="158"/>
      <c r="N162" s="155">
        <f t="shared" si="11"/>
        <v>0</v>
      </c>
      <c r="O162" s="149">
        <f t="shared" si="12"/>
        <v>0</v>
      </c>
      <c r="P162" s="158"/>
      <c r="Q162" s="146"/>
      <c r="R162" s="157"/>
      <c r="S162" s="149"/>
      <c r="T162" s="44" t="s">
        <v>122</v>
      </c>
      <c r="U162" s="42"/>
    </row>
    <row r="163" spans="1:22" s="121" customFormat="1" ht="42">
      <c r="A163" s="143">
        <v>129</v>
      </c>
      <c r="B163" s="28" t="s">
        <v>239</v>
      </c>
      <c r="C163" s="150" t="s">
        <v>97</v>
      </c>
      <c r="D163" s="147">
        <v>1</v>
      </c>
      <c r="E163" s="149">
        <f t="shared" si="10"/>
        <v>1.0095911155981827</v>
      </c>
      <c r="F163" s="252">
        <v>100</v>
      </c>
      <c r="G163" s="147">
        <v>1</v>
      </c>
      <c r="H163" s="149">
        <f t="shared" si="13"/>
        <v>0.75719333669863709</v>
      </c>
      <c r="I163" s="158">
        <v>75</v>
      </c>
      <c r="J163" s="158"/>
      <c r="K163" s="144"/>
      <c r="L163" s="149">
        <f t="shared" si="14"/>
        <v>0</v>
      </c>
      <c r="M163" s="158"/>
      <c r="N163" s="155">
        <f t="shared" si="11"/>
        <v>0</v>
      </c>
      <c r="O163" s="149">
        <f t="shared" si="12"/>
        <v>0</v>
      </c>
      <c r="P163" s="158"/>
      <c r="Q163" s="146"/>
      <c r="R163" s="157"/>
      <c r="S163" s="149"/>
      <c r="T163" s="44" t="s">
        <v>122</v>
      </c>
      <c r="U163" s="42"/>
    </row>
    <row r="164" spans="1:22" s="121" customFormat="1">
      <c r="A164" s="143"/>
      <c r="B164" s="27" t="s">
        <v>240</v>
      </c>
      <c r="C164" s="151"/>
      <c r="D164" s="147"/>
      <c r="E164" s="149">
        <f t="shared" si="10"/>
        <v>0.10095911155981827</v>
      </c>
      <c r="F164" s="252">
        <v>10</v>
      </c>
      <c r="G164" s="147"/>
      <c r="H164" s="149">
        <f t="shared" si="13"/>
        <v>7.5719333669863706E-2</v>
      </c>
      <c r="I164" s="158">
        <v>7.5</v>
      </c>
      <c r="J164" s="158"/>
      <c r="K164" s="144"/>
      <c r="L164" s="149">
        <f t="shared" si="14"/>
        <v>0</v>
      </c>
      <c r="M164" s="158"/>
      <c r="N164" s="155">
        <f t="shared" si="11"/>
        <v>0</v>
      </c>
      <c r="O164" s="149">
        <f t="shared" si="12"/>
        <v>0</v>
      </c>
      <c r="P164" s="158"/>
      <c r="Q164" s="146"/>
      <c r="R164" s="157"/>
      <c r="S164" s="149"/>
      <c r="T164" s="44"/>
      <c r="U164" s="42"/>
    </row>
    <row r="165" spans="1:22" s="121" customFormat="1" ht="42">
      <c r="A165" s="143">
        <v>130</v>
      </c>
      <c r="B165" s="28" t="s">
        <v>241</v>
      </c>
      <c r="C165" s="150" t="s">
        <v>116</v>
      </c>
      <c r="D165" s="147">
        <v>1</v>
      </c>
      <c r="E165" s="149">
        <f t="shared" si="10"/>
        <v>0.10095911155981827</v>
      </c>
      <c r="F165" s="252">
        <v>10</v>
      </c>
      <c r="G165" s="147">
        <v>1</v>
      </c>
      <c r="H165" s="149">
        <f t="shared" si="13"/>
        <v>7.5719333669863706E-2</v>
      </c>
      <c r="I165" s="158">
        <v>7.5</v>
      </c>
      <c r="J165" s="158"/>
      <c r="K165" s="144"/>
      <c r="L165" s="149">
        <f t="shared" si="14"/>
        <v>0</v>
      </c>
      <c r="M165" s="158"/>
      <c r="N165" s="155">
        <f t="shared" si="11"/>
        <v>0</v>
      </c>
      <c r="O165" s="149">
        <f t="shared" si="12"/>
        <v>0</v>
      </c>
      <c r="P165" s="158"/>
      <c r="Q165" s="146"/>
      <c r="R165" s="157"/>
      <c r="S165" s="149"/>
      <c r="T165" s="44" t="s">
        <v>122</v>
      </c>
      <c r="U165" s="42"/>
    </row>
    <row r="166" spans="1:22" s="121" customFormat="1">
      <c r="A166" s="143"/>
      <c r="B166" s="27" t="s">
        <v>242</v>
      </c>
      <c r="C166" s="151"/>
      <c r="D166" s="147"/>
      <c r="E166" s="149">
        <f t="shared" si="10"/>
        <v>4.0888440181726402</v>
      </c>
      <c r="F166" s="252">
        <v>405</v>
      </c>
      <c r="G166" s="147"/>
      <c r="H166" s="149">
        <f t="shared" si="13"/>
        <v>4.0888440181726402</v>
      </c>
      <c r="I166" s="158">
        <v>405</v>
      </c>
      <c r="J166" s="158"/>
      <c r="K166" s="144"/>
      <c r="L166" s="149">
        <f t="shared" si="14"/>
        <v>0</v>
      </c>
      <c r="M166" s="158"/>
      <c r="N166" s="155">
        <f t="shared" si="11"/>
        <v>0</v>
      </c>
      <c r="O166" s="149">
        <f t="shared" si="12"/>
        <v>0</v>
      </c>
      <c r="P166" s="158"/>
      <c r="Q166" s="146"/>
      <c r="R166" s="157"/>
      <c r="S166" s="149"/>
      <c r="T166" s="44"/>
      <c r="U166" s="42"/>
    </row>
    <row r="167" spans="1:22" s="121" customFormat="1" ht="42">
      <c r="A167" s="143">
        <v>131</v>
      </c>
      <c r="B167" s="28" t="s">
        <v>243</v>
      </c>
      <c r="C167" s="150" t="s">
        <v>92</v>
      </c>
      <c r="D167" s="147">
        <v>4.5</v>
      </c>
      <c r="E167" s="149">
        <f t="shared" si="10"/>
        <v>4.0888440181726402</v>
      </c>
      <c r="F167" s="252">
        <v>405</v>
      </c>
      <c r="G167" s="147">
        <v>4.5</v>
      </c>
      <c r="H167" s="149">
        <f t="shared" si="13"/>
        <v>4.0888440181726402</v>
      </c>
      <c r="I167" s="158">
        <v>405</v>
      </c>
      <c r="J167" s="158"/>
      <c r="K167" s="144"/>
      <c r="L167" s="149">
        <f t="shared" si="14"/>
        <v>0</v>
      </c>
      <c r="M167" s="158"/>
      <c r="N167" s="155">
        <f t="shared" si="11"/>
        <v>0</v>
      </c>
      <c r="O167" s="149">
        <f t="shared" si="12"/>
        <v>0</v>
      </c>
      <c r="P167" s="158"/>
      <c r="Q167" s="146"/>
      <c r="R167" s="157">
        <f>S167/U167*100</f>
        <v>36.852653519320185</v>
      </c>
      <c r="S167" s="149">
        <v>413.73</v>
      </c>
      <c r="T167" s="44" t="s">
        <v>122</v>
      </c>
      <c r="U167" s="42">
        <v>1122.6600000000001</v>
      </c>
    </row>
    <row r="168" spans="1:22" s="121" customFormat="1">
      <c r="A168" s="143"/>
      <c r="B168" s="27" t="s">
        <v>244</v>
      </c>
      <c r="C168" s="151"/>
      <c r="D168" s="147"/>
      <c r="E168" s="149">
        <f t="shared" si="10"/>
        <v>0.67440686521958604</v>
      </c>
      <c r="F168" s="252">
        <v>66.8</v>
      </c>
      <c r="G168" s="147"/>
      <c r="H168" s="149">
        <f t="shared" si="13"/>
        <v>0.67440686521958604</v>
      </c>
      <c r="I168" s="158">
        <v>66.8</v>
      </c>
      <c r="J168" s="158"/>
      <c r="K168" s="144"/>
      <c r="L168" s="149">
        <f t="shared" si="14"/>
        <v>0</v>
      </c>
      <c r="M168" s="158"/>
      <c r="N168" s="155">
        <f t="shared" si="11"/>
        <v>0</v>
      </c>
      <c r="O168" s="149">
        <f t="shared" si="12"/>
        <v>0</v>
      </c>
      <c r="P168" s="158"/>
      <c r="Q168" s="146"/>
      <c r="R168" s="157"/>
      <c r="S168" s="149"/>
      <c r="T168" s="44"/>
      <c r="U168" s="42"/>
    </row>
    <row r="169" spans="1:22" s="121" customFormat="1" ht="42">
      <c r="A169" s="143">
        <v>132</v>
      </c>
      <c r="B169" s="28" t="s">
        <v>245</v>
      </c>
      <c r="C169" s="150" t="s">
        <v>246</v>
      </c>
      <c r="D169" s="147">
        <v>12</v>
      </c>
      <c r="E169" s="149">
        <f t="shared" si="10"/>
        <v>0.16961130742049471</v>
      </c>
      <c r="F169" s="252">
        <v>16.8</v>
      </c>
      <c r="G169" s="147">
        <v>12</v>
      </c>
      <c r="H169" s="149">
        <f t="shared" si="13"/>
        <v>0.10903584048460374</v>
      </c>
      <c r="I169" s="158">
        <v>10.8</v>
      </c>
      <c r="J169" s="158"/>
      <c r="K169" s="144">
        <v>1</v>
      </c>
      <c r="L169" s="149">
        <f>M169/9780*100</f>
        <v>0.10792228629856852</v>
      </c>
      <c r="M169" s="158">
        <v>10.554799600000001</v>
      </c>
      <c r="N169" s="155">
        <f t="shared" si="11"/>
        <v>1</v>
      </c>
      <c r="O169" s="149">
        <f t="shared" si="12"/>
        <v>0.10623854655259185</v>
      </c>
      <c r="P169" s="158">
        <f>M169</f>
        <v>10.554799600000001</v>
      </c>
      <c r="Q169" s="146">
        <v>1</v>
      </c>
      <c r="R169" s="157"/>
      <c r="S169" s="149">
        <f>M169</f>
        <v>10.554799600000001</v>
      </c>
      <c r="T169" s="44" t="s">
        <v>122</v>
      </c>
      <c r="U169" s="42"/>
    </row>
    <row r="170" spans="1:22" s="121" customFormat="1">
      <c r="A170" s="143">
        <v>133</v>
      </c>
      <c r="B170" s="28" t="s">
        <v>247</v>
      </c>
      <c r="C170" s="150" t="s">
        <v>92</v>
      </c>
      <c r="D170" s="147">
        <v>1</v>
      </c>
      <c r="E170" s="149">
        <f t="shared" si="10"/>
        <v>0.50479555779909135</v>
      </c>
      <c r="F170" s="252">
        <v>50</v>
      </c>
      <c r="G170" s="147">
        <v>1</v>
      </c>
      <c r="H170" s="149">
        <f t="shared" si="13"/>
        <v>0.50479555779909135</v>
      </c>
      <c r="I170" s="158">
        <v>50</v>
      </c>
      <c r="J170" s="158"/>
      <c r="K170" s="146"/>
      <c r="L170" s="149">
        <f>M170/568.9139*15</f>
        <v>0</v>
      </c>
      <c r="M170" s="158"/>
      <c r="N170" s="155">
        <f t="shared" si="11"/>
        <v>0</v>
      </c>
      <c r="O170" s="149">
        <f t="shared" si="12"/>
        <v>0</v>
      </c>
      <c r="P170" s="158"/>
      <c r="Q170" s="146"/>
      <c r="R170" s="157"/>
      <c r="S170" s="149"/>
      <c r="T170" s="44"/>
      <c r="U170" s="42"/>
    </row>
    <row r="171" spans="1:22" s="121" customFormat="1" ht="43.5" customHeight="1">
      <c r="A171" s="143" t="s">
        <v>248</v>
      </c>
      <c r="B171" s="54" t="s">
        <v>249</v>
      </c>
      <c r="C171" s="149"/>
      <c r="D171" s="160">
        <v>172.5</v>
      </c>
      <c r="E171" s="149">
        <f t="shared" si="10"/>
        <v>98.738011105502281</v>
      </c>
      <c r="F171" s="161">
        <v>9780</v>
      </c>
      <c r="G171" s="160">
        <v>172.5</v>
      </c>
      <c r="H171" s="149">
        <f>I171/9905*100</f>
        <v>84.756183745583044</v>
      </c>
      <c r="I171" s="217">
        <v>8395.1</v>
      </c>
      <c r="J171" s="217"/>
      <c r="K171" s="161">
        <f>SUM(K24:K170)</f>
        <v>38</v>
      </c>
      <c r="L171" s="149">
        <f>M171/9780*100</f>
        <v>26.726073055214723</v>
      </c>
      <c r="M171" s="254">
        <f>SUM(M24:M170)</f>
        <v>2613.8099447999998</v>
      </c>
      <c r="N171" s="164">
        <f t="shared" si="11"/>
        <v>38</v>
      </c>
      <c r="O171" s="245">
        <f t="shared" si="12"/>
        <v>26.30910865425264</v>
      </c>
      <c r="P171" s="217">
        <v>1467.8472148000001</v>
      </c>
      <c r="Q171" s="157">
        <f>SUM(Q24:Q170)</f>
        <v>37</v>
      </c>
      <c r="R171" s="157"/>
      <c r="S171" s="157">
        <f>SUM(S24:S170)</f>
        <v>5503.3847722</v>
      </c>
      <c r="T171" s="44"/>
      <c r="U171" s="156">
        <f>SUM(T23:T170)</f>
        <v>0</v>
      </c>
    </row>
    <row r="172" spans="1:22" s="121" customFormat="1" ht="30.75">
      <c r="A172" s="143" t="s">
        <v>250</v>
      </c>
      <c r="B172" s="55" t="s">
        <v>251</v>
      </c>
      <c r="C172" s="149"/>
      <c r="D172" s="162"/>
      <c r="E172" s="149">
        <f t="shared" si="10"/>
        <v>0</v>
      </c>
      <c r="F172" s="157">
        <v>0</v>
      </c>
      <c r="G172" s="162"/>
      <c r="H172" s="149">
        <f t="shared" ref="H172" si="15">I172/9780*100</f>
        <v>0</v>
      </c>
      <c r="I172" s="219">
        <v>0</v>
      </c>
      <c r="J172" s="219"/>
      <c r="K172" s="163"/>
      <c r="L172" s="149">
        <f>M172/568.9139*15</f>
        <v>0</v>
      </c>
      <c r="M172" s="218"/>
      <c r="N172" s="155">
        <f t="shared" si="11"/>
        <v>0</v>
      </c>
      <c r="O172" s="149">
        <f t="shared" si="12"/>
        <v>0</v>
      </c>
      <c r="P172" s="218"/>
      <c r="Q172" s="157"/>
      <c r="R172" s="157"/>
      <c r="S172" s="157"/>
      <c r="T172" s="42"/>
      <c r="U172" s="162"/>
    </row>
    <row r="173" spans="1:22" s="121" customFormat="1">
      <c r="A173" s="143"/>
      <c r="B173" s="28" t="s">
        <v>252</v>
      </c>
      <c r="C173" s="150" t="s">
        <v>246</v>
      </c>
      <c r="D173" s="28">
        <v>0</v>
      </c>
      <c r="E173" s="149">
        <f t="shared" si="10"/>
        <v>2.3018677435638565E-2</v>
      </c>
      <c r="F173" s="255">
        <v>2.2799999999999998</v>
      </c>
      <c r="G173" s="28">
        <v>0</v>
      </c>
      <c r="H173" s="149">
        <f>I173/9905*100</f>
        <v>1.7768803634528017E-2</v>
      </c>
      <c r="I173" s="219">
        <v>1.76</v>
      </c>
      <c r="J173" s="256"/>
      <c r="K173" s="28">
        <v>0</v>
      </c>
      <c r="L173" s="149">
        <f>M173/568.9139*15</f>
        <v>0</v>
      </c>
      <c r="M173" s="218"/>
      <c r="N173" s="155">
        <f t="shared" si="11"/>
        <v>0</v>
      </c>
      <c r="O173" s="149">
        <f t="shared" si="12"/>
        <v>0</v>
      </c>
      <c r="P173" s="218"/>
      <c r="Q173" s="157"/>
      <c r="R173" s="157"/>
      <c r="S173" s="157"/>
      <c r="T173" s="42"/>
      <c r="U173" s="162"/>
    </row>
    <row r="174" spans="1:22" s="121" customFormat="1">
      <c r="A174" s="143"/>
      <c r="B174" s="28" t="s">
        <v>253</v>
      </c>
      <c r="C174" s="150" t="s">
        <v>246</v>
      </c>
      <c r="D174" s="28">
        <v>0</v>
      </c>
      <c r="E174" s="149">
        <f t="shared" si="10"/>
        <v>0.11761736496718829</v>
      </c>
      <c r="F174" s="255">
        <v>11.65</v>
      </c>
      <c r="G174" s="28">
        <v>0</v>
      </c>
      <c r="H174" s="149">
        <f t="shared" ref="H174:H202" si="16">I174/9905*100</f>
        <v>4.8312448258455334E-2</v>
      </c>
      <c r="I174" s="219">
        <v>4.7853480000000008</v>
      </c>
      <c r="J174" s="256"/>
      <c r="K174" s="28">
        <v>0</v>
      </c>
      <c r="L174" s="149">
        <f t="shared" ref="L174:L188" si="17">M174/9780*100</f>
        <v>7.4437627811860946E-2</v>
      </c>
      <c r="M174" s="219">
        <v>7.28</v>
      </c>
      <c r="N174" s="155">
        <f t="shared" si="11"/>
        <v>0</v>
      </c>
      <c r="O174" s="149">
        <f t="shared" si="12"/>
        <v>7.3276295923502779E-2</v>
      </c>
      <c r="P174" s="219">
        <f>M174</f>
        <v>7.28</v>
      </c>
      <c r="Q174" s="157"/>
      <c r="R174" s="157"/>
      <c r="S174" s="157">
        <f>M174</f>
        <v>7.28</v>
      </c>
      <c r="T174" s="42"/>
      <c r="U174" s="162"/>
    </row>
    <row r="175" spans="1:22" s="121" customFormat="1">
      <c r="A175" s="143"/>
      <c r="B175" s="28" t="s">
        <v>254</v>
      </c>
      <c r="C175" s="150" t="s">
        <v>246</v>
      </c>
      <c r="D175" s="28">
        <v>0</v>
      </c>
      <c r="E175" s="149">
        <f t="shared" si="10"/>
        <v>0.2237253912165573</v>
      </c>
      <c r="F175" s="255">
        <v>22.16</v>
      </c>
      <c r="G175" s="28">
        <v>0</v>
      </c>
      <c r="H175" s="149">
        <f t="shared" si="16"/>
        <v>0.13316855123674914</v>
      </c>
      <c r="I175" s="219">
        <v>13.190345000000002</v>
      </c>
      <c r="J175" s="256"/>
      <c r="K175" s="28">
        <v>0</v>
      </c>
      <c r="L175" s="149">
        <f t="shared" si="17"/>
        <v>6.6768916155419231E-2</v>
      </c>
      <c r="M175" s="219">
        <v>6.53</v>
      </c>
      <c r="N175" s="155">
        <f t="shared" si="11"/>
        <v>0</v>
      </c>
      <c r="O175" s="149">
        <f t="shared" si="12"/>
        <v>6.5727226975339711E-2</v>
      </c>
      <c r="P175" s="219" t="s">
        <v>255</v>
      </c>
      <c r="Q175" s="157"/>
      <c r="R175" s="157"/>
      <c r="S175" s="157">
        <f t="shared" ref="S175:S198" si="18">M175</f>
        <v>6.53</v>
      </c>
      <c r="T175" s="42"/>
      <c r="U175" s="162"/>
      <c r="V175" s="121">
        <f>I174/256.5602*100</f>
        <v>1.8651949912730035</v>
      </c>
    </row>
    <row r="176" spans="1:22" s="121" customFormat="1">
      <c r="A176" s="143"/>
      <c r="B176" s="28" t="s">
        <v>256</v>
      </c>
      <c r="C176" s="150" t="s">
        <v>246</v>
      </c>
      <c r="D176" s="28">
        <v>0</v>
      </c>
      <c r="E176" s="149">
        <f t="shared" si="10"/>
        <v>0.31539626451287228</v>
      </c>
      <c r="F176" s="255">
        <v>31.24</v>
      </c>
      <c r="G176" s="28">
        <v>0</v>
      </c>
      <c r="H176" s="149">
        <f t="shared" si="16"/>
        <v>0.13668951034830895</v>
      </c>
      <c r="I176" s="219">
        <v>13.539096000000001</v>
      </c>
      <c r="J176" s="256"/>
      <c r="K176" s="28">
        <v>0</v>
      </c>
      <c r="L176" s="149">
        <f t="shared" si="17"/>
        <v>0.19713701431492842</v>
      </c>
      <c r="M176" s="219">
        <v>19.28</v>
      </c>
      <c r="N176" s="155">
        <f t="shared" si="11"/>
        <v>0</v>
      </c>
      <c r="O176" s="149">
        <f t="shared" si="12"/>
        <v>0.19406139909411174</v>
      </c>
      <c r="P176" s="219">
        <v>10.490904</v>
      </c>
      <c r="Q176" s="157"/>
      <c r="R176" s="157"/>
      <c r="S176" s="157">
        <f t="shared" si="18"/>
        <v>19.28</v>
      </c>
      <c r="T176" s="42"/>
      <c r="U176" s="162"/>
    </row>
    <row r="177" spans="1:21" s="121" customFormat="1">
      <c r="A177" s="143"/>
      <c r="B177" s="28" t="s">
        <v>257</v>
      </c>
      <c r="C177" s="150" t="s">
        <v>97</v>
      </c>
      <c r="D177" s="28">
        <v>300</v>
      </c>
      <c r="E177" s="149">
        <f t="shared" si="10"/>
        <v>2.4230186774356385E-2</v>
      </c>
      <c r="F177" s="255">
        <v>2.4</v>
      </c>
      <c r="G177" s="28">
        <v>300</v>
      </c>
      <c r="H177" s="149">
        <f t="shared" si="16"/>
        <v>1.2175668854114082E-2</v>
      </c>
      <c r="I177" s="219">
        <v>1.206</v>
      </c>
      <c r="J177" s="256"/>
      <c r="K177" s="28">
        <v>300</v>
      </c>
      <c r="L177" s="149">
        <f t="shared" si="17"/>
        <v>2.1472392638036811E-2</v>
      </c>
      <c r="M177" s="219">
        <v>2.1</v>
      </c>
      <c r="N177" s="155">
        <f t="shared" si="11"/>
        <v>300</v>
      </c>
      <c r="O177" s="149">
        <f t="shared" si="12"/>
        <v>2.1137393054856568E-2</v>
      </c>
      <c r="P177" s="219">
        <v>0.69399999999999995</v>
      </c>
      <c r="Q177" s="157"/>
      <c r="R177" s="157"/>
      <c r="S177" s="157">
        <f t="shared" si="18"/>
        <v>2.1</v>
      </c>
      <c r="T177" s="42"/>
      <c r="U177" s="162"/>
    </row>
    <row r="178" spans="1:21" s="121" customFormat="1" ht="63">
      <c r="A178" s="143"/>
      <c r="B178" s="28" t="s">
        <v>258</v>
      </c>
      <c r="C178" s="150" t="s">
        <v>259</v>
      </c>
      <c r="D178" s="28">
        <v>5</v>
      </c>
      <c r="E178" s="149">
        <f t="shared" si="10"/>
        <v>1.8172640080767289E-2</v>
      </c>
      <c r="F178" s="255">
        <v>1.8</v>
      </c>
      <c r="G178" s="28">
        <v>5</v>
      </c>
      <c r="H178" s="149">
        <f t="shared" si="16"/>
        <v>2.5047955577991136E-4</v>
      </c>
      <c r="I178" s="219">
        <v>2.4810000000000221E-2</v>
      </c>
      <c r="J178" s="256"/>
      <c r="K178" s="28">
        <v>5</v>
      </c>
      <c r="L178" s="149">
        <f t="shared" si="17"/>
        <v>1.2016257668711656E-2</v>
      </c>
      <c r="M178" s="219">
        <v>1.17519</v>
      </c>
      <c r="N178" s="155">
        <f t="shared" si="11"/>
        <v>5</v>
      </c>
      <c r="O178" s="149">
        <f t="shared" si="12"/>
        <v>1.1828787116255662E-2</v>
      </c>
      <c r="P178" s="219">
        <v>1.17519</v>
      </c>
      <c r="Q178" s="157"/>
      <c r="R178" s="157"/>
      <c r="S178" s="157">
        <f t="shared" si="18"/>
        <v>1.17519</v>
      </c>
      <c r="T178" s="42"/>
      <c r="U178" s="162"/>
    </row>
    <row r="179" spans="1:21" s="121" customFormat="1">
      <c r="A179" s="143"/>
      <c r="B179" s="28" t="s">
        <v>260</v>
      </c>
      <c r="C179" s="150" t="s">
        <v>261</v>
      </c>
      <c r="D179" s="28">
        <v>11</v>
      </c>
      <c r="E179" s="149">
        <f t="shared" si="10"/>
        <v>1.3326602725896013E-2</v>
      </c>
      <c r="F179" s="255">
        <v>1.32</v>
      </c>
      <c r="G179" s="28">
        <v>11</v>
      </c>
      <c r="H179" s="149">
        <f t="shared" si="16"/>
        <v>9.9777889954568398E-3</v>
      </c>
      <c r="I179" s="219">
        <v>0.98830000000000007</v>
      </c>
      <c r="J179" s="256"/>
      <c r="K179" s="28">
        <v>11</v>
      </c>
      <c r="L179" s="149">
        <f t="shared" si="17"/>
        <v>6.5439672801636001E-3</v>
      </c>
      <c r="M179" s="219">
        <v>0.64</v>
      </c>
      <c r="N179" s="155">
        <f t="shared" si="11"/>
        <v>11</v>
      </c>
      <c r="O179" s="149">
        <f t="shared" si="12"/>
        <v>6.4418721690991448E-3</v>
      </c>
      <c r="P179" s="219">
        <v>0.33169999999999999</v>
      </c>
      <c r="Q179" s="157"/>
      <c r="R179" s="157"/>
      <c r="S179" s="157">
        <f t="shared" si="18"/>
        <v>0.64</v>
      </c>
      <c r="T179" s="42"/>
      <c r="U179" s="162"/>
    </row>
    <row r="180" spans="1:21" s="121" customFormat="1">
      <c r="A180" s="143"/>
      <c r="B180" s="28" t="s">
        <v>262</v>
      </c>
      <c r="C180" s="150" t="s">
        <v>246</v>
      </c>
      <c r="D180" s="28">
        <v>10</v>
      </c>
      <c r="E180" s="149">
        <f t="shared" si="10"/>
        <v>2.4230186774356385E-2</v>
      </c>
      <c r="F180" s="255">
        <v>2.4</v>
      </c>
      <c r="G180" s="28">
        <v>10</v>
      </c>
      <c r="H180" s="149">
        <f t="shared" si="16"/>
        <v>1.8374558303886925E-2</v>
      </c>
      <c r="I180" s="219">
        <v>1.8199999999999998</v>
      </c>
      <c r="J180" s="256"/>
      <c r="K180" s="28">
        <v>10</v>
      </c>
      <c r="L180" s="149">
        <f t="shared" si="17"/>
        <v>1.1451942740286301E-2</v>
      </c>
      <c r="M180" s="219">
        <v>1.1200000000000001</v>
      </c>
      <c r="N180" s="155">
        <f t="shared" si="11"/>
        <v>10</v>
      </c>
      <c r="O180" s="149">
        <f t="shared" si="12"/>
        <v>1.1273276295923503E-2</v>
      </c>
      <c r="P180" s="219">
        <v>0.57999999999999996</v>
      </c>
      <c r="Q180" s="157"/>
      <c r="R180" s="157"/>
      <c r="S180" s="157">
        <f t="shared" si="18"/>
        <v>1.1200000000000001</v>
      </c>
      <c r="T180" s="42"/>
      <c r="U180" s="162"/>
    </row>
    <row r="181" spans="1:21" s="121" customFormat="1">
      <c r="A181" s="143"/>
      <c r="B181" s="28" t="s">
        <v>263</v>
      </c>
      <c r="C181" s="150" t="s">
        <v>264</v>
      </c>
      <c r="D181" s="28">
        <v>2496</v>
      </c>
      <c r="E181" s="149">
        <f t="shared" si="10"/>
        <v>5.0479555779909133E-2</v>
      </c>
      <c r="F181" s="255">
        <v>5</v>
      </c>
      <c r="G181" s="28">
        <v>2496</v>
      </c>
      <c r="H181" s="149">
        <f t="shared" si="16"/>
        <v>1.1685512367491165E-2</v>
      </c>
      <c r="I181" s="219">
        <v>1.1574499999999999</v>
      </c>
      <c r="J181" s="256"/>
      <c r="K181" s="28">
        <v>1500</v>
      </c>
      <c r="L181" s="149">
        <f t="shared" si="17"/>
        <v>3.92898773006135E-2</v>
      </c>
      <c r="M181" s="219">
        <v>3.8425500000000001</v>
      </c>
      <c r="N181" s="155">
        <f t="shared" si="11"/>
        <v>1500</v>
      </c>
      <c r="O181" s="149">
        <f t="shared" si="12"/>
        <v>3.867689984901862E-2</v>
      </c>
      <c r="P181" s="219">
        <v>3.8425500000000001</v>
      </c>
      <c r="Q181" s="157"/>
      <c r="R181" s="157"/>
      <c r="S181" s="157">
        <f t="shared" si="18"/>
        <v>3.8425500000000001</v>
      </c>
      <c r="T181" s="42"/>
      <c r="U181" s="162"/>
    </row>
    <row r="182" spans="1:21" s="121" customFormat="1">
      <c r="A182" s="143"/>
      <c r="B182" s="28" t="s">
        <v>265</v>
      </c>
      <c r="C182" s="150" t="s">
        <v>97</v>
      </c>
      <c r="D182" s="28">
        <v>10</v>
      </c>
      <c r="E182" s="149">
        <f t="shared" si="10"/>
        <v>1.0095911155981827E-2</v>
      </c>
      <c r="F182" s="255">
        <v>1</v>
      </c>
      <c r="G182" s="28">
        <v>10</v>
      </c>
      <c r="H182" s="149">
        <f t="shared" si="16"/>
        <v>6.2059565875820294E-3</v>
      </c>
      <c r="I182" s="219">
        <v>0.61470000000000002</v>
      </c>
      <c r="J182" s="256"/>
      <c r="K182" s="28">
        <v>10</v>
      </c>
      <c r="L182" s="149">
        <f t="shared" si="17"/>
        <v>3.9396728016359919E-3</v>
      </c>
      <c r="M182" s="219">
        <v>0.38529999999999998</v>
      </c>
      <c r="N182" s="155">
        <f t="shared" si="11"/>
        <v>10</v>
      </c>
      <c r="O182" s="149">
        <f t="shared" si="12"/>
        <v>3.8782083543029687E-3</v>
      </c>
      <c r="P182" s="219">
        <v>0.38529999999999998</v>
      </c>
      <c r="Q182" s="157"/>
      <c r="R182" s="157"/>
      <c r="S182" s="157">
        <f t="shared" si="18"/>
        <v>0.38529999999999998</v>
      </c>
      <c r="T182" s="42"/>
      <c r="U182" s="162"/>
    </row>
    <row r="183" spans="1:21" s="121" customFormat="1">
      <c r="A183" s="143"/>
      <c r="B183" s="28" t="s">
        <v>266</v>
      </c>
      <c r="C183" s="150" t="s">
        <v>246</v>
      </c>
      <c r="D183" s="28">
        <v>11</v>
      </c>
      <c r="E183" s="149">
        <f t="shared" si="10"/>
        <v>1.110550227158001E-2</v>
      </c>
      <c r="F183" s="255">
        <v>1.1000000000000001</v>
      </c>
      <c r="G183" s="28">
        <v>11</v>
      </c>
      <c r="H183" s="149">
        <f t="shared" si="16"/>
        <v>1.110550227158001E-2</v>
      </c>
      <c r="I183" s="219">
        <v>1.1000000000000001</v>
      </c>
      <c r="J183" s="256"/>
      <c r="K183" s="28">
        <v>11</v>
      </c>
      <c r="L183" s="149">
        <f t="shared" si="17"/>
        <v>0</v>
      </c>
      <c r="M183" s="219">
        <v>0</v>
      </c>
      <c r="N183" s="155">
        <f t="shared" si="11"/>
        <v>11</v>
      </c>
      <c r="O183" s="149">
        <f t="shared" si="12"/>
        <v>0</v>
      </c>
      <c r="P183" s="219">
        <v>0</v>
      </c>
      <c r="Q183" s="157"/>
      <c r="R183" s="157"/>
      <c r="S183" s="157">
        <f t="shared" si="18"/>
        <v>0</v>
      </c>
      <c r="T183" s="42"/>
      <c r="U183" s="162"/>
    </row>
    <row r="184" spans="1:21" s="121" customFormat="1">
      <c r="A184" s="143"/>
      <c r="B184" s="28" t="s">
        <v>267</v>
      </c>
      <c r="C184" s="150" t="s">
        <v>92</v>
      </c>
      <c r="D184" s="28">
        <v>1</v>
      </c>
      <c r="E184" s="149">
        <f t="shared" si="10"/>
        <v>4.9873801110550238E-2</v>
      </c>
      <c r="F184" s="255">
        <v>4.9400000000000004</v>
      </c>
      <c r="G184" s="28">
        <v>1</v>
      </c>
      <c r="H184" s="149">
        <f t="shared" si="16"/>
        <v>4.8752145381120646E-2</v>
      </c>
      <c r="I184" s="219">
        <v>4.8289</v>
      </c>
      <c r="J184" s="256"/>
      <c r="K184" s="28">
        <v>1</v>
      </c>
      <c r="L184" s="149">
        <f t="shared" si="17"/>
        <v>5.0511247443762779E-2</v>
      </c>
      <c r="M184" s="219">
        <v>4.9400000000000004</v>
      </c>
      <c r="N184" s="155">
        <f t="shared" si="11"/>
        <v>1</v>
      </c>
      <c r="O184" s="149">
        <f t="shared" si="12"/>
        <v>4.9723200805234027E-2</v>
      </c>
      <c r="P184" s="219">
        <v>0.1111</v>
      </c>
      <c r="Q184" s="157"/>
      <c r="R184" s="157"/>
      <c r="S184" s="157">
        <f t="shared" si="18"/>
        <v>4.9400000000000004</v>
      </c>
      <c r="T184" s="42"/>
      <c r="U184" s="162"/>
    </row>
    <row r="185" spans="1:21" s="121" customFormat="1">
      <c r="A185" s="143"/>
      <c r="B185" s="28" t="s">
        <v>268</v>
      </c>
      <c r="C185" s="150" t="s">
        <v>116</v>
      </c>
      <c r="D185" s="28">
        <v>2</v>
      </c>
      <c r="E185" s="149">
        <f t="shared" si="10"/>
        <v>5.0479555779909133E-2</v>
      </c>
      <c r="F185" s="255">
        <v>5</v>
      </c>
      <c r="G185" s="28">
        <v>2</v>
      </c>
      <c r="H185" s="149">
        <f t="shared" si="16"/>
        <v>4.5126804644119126E-2</v>
      </c>
      <c r="I185" s="219">
        <v>4.4698099999999998</v>
      </c>
      <c r="J185" s="256"/>
      <c r="K185" s="28">
        <v>2</v>
      </c>
      <c r="L185" s="149">
        <f t="shared" si="17"/>
        <v>1.5030674846625767E-2</v>
      </c>
      <c r="M185" s="219">
        <v>1.47</v>
      </c>
      <c r="N185" s="155">
        <f t="shared" si="11"/>
        <v>2</v>
      </c>
      <c r="O185" s="149">
        <f t="shared" si="12"/>
        <v>1.4796175138399596E-2</v>
      </c>
      <c r="P185" s="219">
        <v>0.53019000000000005</v>
      </c>
      <c r="Q185" s="157"/>
      <c r="R185" s="157"/>
      <c r="S185" s="157">
        <f t="shared" si="18"/>
        <v>1.47</v>
      </c>
      <c r="T185" s="42"/>
      <c r="U185" s="162"/>
    </row>
    <row r="186" spans="1:21" s="121" customFormat="1">
      <c r="A186" s="143"/>
      <c r="B186" s="28" t="s">
        <v>269</v>
      </c>
      <c r="C186" s="150" t="s">
        <v>270</v>
      </c>
      <c r="D186" s="28">
        <v>2.87</v>
      </c>
      <c r="E186" s="149">
        <f t="shared" si="10"/>
        <v>2.8975265017667846E-2</v>
      </c>
      <c r="F186" s="255">
        <v>2.87</v>
      </c>
      <c r="G186" s="28">
        <v>2.87</v>
      </c>
      <c r="H186" s="149">
        <f t="shared" si="16"/>
        <v>1.8302877334679456E-2</v>
      </c>
      <c r="I186" s="219">
        <v>1.8129000000000002</v>
      </c>
      <c r="J186" s="256"/>
      <c r="K186" s="28">
        <v>2.87</v>
      </c>
      <c r="L186" s="149">
        <f t="shared" si="17"/>
        <v>2.9345603271983642E-2</v>
      </c>
      <c r="M186" s="219">
        <v>2.87</v>
      </c>
      <c r="N186" s="155">
        <f t="shared" si="11"/>
        <v>2.87</v>
      </c>
      <c r="O186" s="149">
        <f t="shared" si="12"/>
        <v>2.8887770508303975E-2</v>
      </c>
      <c r="P186" s="219">
        <v>1.0570999999999999</v>
      </c>
      <c r="Q186" s="157"/>
      <c r="R186" s="157"/>
      <c r="S186" s="157">
        <f t="shared" si="18"/>
        <v>2.87</v>
      </c>
      <c r="T186" s="42"/>
      <c r="U186" s="162"/>
    </row>
    <row r="187" spans="1:21" s="121" customFormat="1">
      <c r="A187" s="143"/>
      <c r="B187" s="28" t="s">
        <v>271</v>
      </c>
      <c r="C187" s="150" t="s">
        <v>270</v>
      </c>
      <c r="D187" s="28">
        <v>1</v>
      </c>
      <c r="E187" s="149">
        <f t="shared" si="10"/>
        <v>1.5143866733972743E-2</v>
      </c>
      <c r="F187" s="255">
        <v>1.5</v>
      </c>
      <c r="G187" s="28">
        <v>1</v>
      </c>
      <c r="H187" s="149">
        <f t="shared" si="16"/>
        <v>1.5143866733972743E-2</v>
      </c>
      <c r="I187" s="219">
        <v>1.5</v>
      </c>
      <c r="J187" s="256"/>
      <c r="K187" s="28">
        <v>1</v>
      </c>
      <c r="L187" s="149">
        <f t="shared" si="17"/>
        <v>5.1124744376278121E-3</v>
      </c>
      <c r="M187" s="219">
        <v>0.5</v>
      </c>
      <c r="N187" s="155">
        <f t="shared" si="11"/>
        <v>1</v>
      </c>
      <c r="O187" s="149">
        <f t="shared" si="12"/>
        <v>5.0327126321087065E-3</v>
      </c>
      <c r="P187" s="219">
        <v>0</v>
      </c>
      <c r="Q187" s="157"/>
      <c r="R187" s="157"/>
      <c r="S187" s="157">
        <f t="shared" si="18"/>
        <v>0.5</v>
      </c>
      <c r="T187" s="42"/>
      <c r="U187" s="162"/>
    </row>
    <row r="188" spans="1:21" s="121" customFormat="1">
      <c r="A188" s="143"/>
      <c r="B188" s="28" t="s">
        <v>272</v>
      </c>
      <c r="C188" s="150" t="s">
        <v>246</v>
      </c>
      <c r="D188" s="28">
        <v>1</v>
      </c>
      <c r="E188" s="149">
        <f t="shared" si="10"/>
        <v>3.6749116607773857E-2</v>
      </c>
      <c r="F188" s="255">
        <v>3.64</v>
      </c>
      <c r="G188" s="28">
        <v>1</v>
      </c>
      <c r="H188" s="149">
        <f t="shared" si="16"/>
        <v>2.2810701665825342E-2</v>
      </c>
      <c r="I188" s="219">
        <v>2.2594000000000003</v>
      </c>
      <c r="J188" s="256"/>
      <c r="K188" s="28">
        <v>1</v>
      </c>
      <c r="L188" s="149">
        <f t="shared" si="17"/>
        <v>2.5460122699386502E-2</v>
      </c>
      <c r="M188" s="219">
        <v>2.4900000000000002</v>
      </c>
      <c r="N188" s="155">
        <f t="shared" si="11"/>
        <v>1</v>
      </c>
      <c r="O188" s="149">
        <f t="shared" si="12"/>
        <v>2.5062908907901364E-2</v>
      </c>
      <c r="P188" s="219">
        <v>1.3806</v>
      </c>
      <c r="Q188" s="157"/>
      <c r="R188" s="157"/>
      <c r="S188" s="157">
        <f t="shared" si="18"/>
        <v>2.4900000000000002</v>
      </c>
      <c r="T188" s="42"/>
      <c r="U188" s="162"/>
    </row>
    <row r="189" spans="1:21" s="121" customFormat="1" ht="19.5" customHeight="1">
      <c r="A189" s="143"/>
      <c r="B189" s="28" t="s">
        <v>273</v>
      </c>
      <c r="C189" s="150" t="s">
        <v>259</v>
      </c>
      <c r="D189" s="28">
        <v>8</v>
      </c>
      <c r="E189" s="149">
        <f t="shared" si="10"/>
        <v>2.8268551236749113E-2</v>
      </c>
      <c r="F189" s="255">
        <v>2.8</v>
      </c>
      <c r="G189" s="28">
        <v>8</v>
      </c>
      <c r="H189" s="149">
        <f t="shared" si="16"/>
        <v>2.8268551236749113E-2</v>
      </c>
      <c r="I189" s="219">
        <v>2.8</v>
      </c>
      <c r="J189" s="256"/>
      <c r="K189" s="28">
        <v>8</v>
      </c>
      <c r="L189" s="149">
        <f>M189/568.9139*15</f>
        <v>0</v>
      </c>
      <c r="M189" s="219">
        <v>0</v>
      </c>
      <c r="N189" s="155">
        <f t="shared" si="11"/>
        <v>8</v>
      </c>
      <c r="O189" s="149">
        <f t="shared" si="12"/>
        <v>0</v>
      </c>
      <c r="P189" s="219">
        <v>0</v>
      </c>
      <c r="Q189" s="157"/>
      <c r="R189" s="157"/>
      <c r="S189" s="157">
        <f t="shared" si="18"/>
        <v>0</v>
      </c>
      <c r="T189" s="42"/>
      <c r="U189" s="162"/>
    </row>
    <row r="190" spans="1:21" s="121" customFormat="1" ht="19.5" customHeight="1">
      <c r="A190" s="143"/>
      <c r="B190" s="28" t="s">
        <v>274</v>
      </c>
      <c r="C190" s="150" t="s">
        <v>97</v>
      </c>
      <c r="D190" s="28">
        <v>8</v>
      </c>
      <c r="E190" s="149">
        <f t="shared" si="10"/>
        <v>8.0767289247854618E-3</v>
      </c>
      <c r="F190" s="255">
        <v>0.8</v>
      </c>
      <c r="G190" s="28">
        <v>8</v>
      </c>
      <c r="H190" s="149">
        <f t="shared" si="16"/>
        <v>8.0767289247854618E-3</v>
      </c>
      <c r="I190" s="219">
        <v>0.8</v>
      </c>
      <c r="J190" s="256"/>
      <c r="K190" s="28">
        <v>8</v>
      </c>
      <c r="L190" s="149">
        <f>M190/568.9139*15</f>
        <v>0</v>
      </c>
      <c r="M190" s="219">
        <v>0</v>
      </c>
      <c r="N190" s="155">
        <f t="shared" si="11"/>
        <v>8</v>
      </c>
      <c r="O190" s="149">
        <f t="shared" si="12"/>
        <v>0</v>
      </c>
      <c r="P190" s="219">
        <v>0</v>
      </c>
      <c r="Q190" s="157"/>
      <c r="R190" s="157"/>
      <c r="S190" s="157">
        <f t="shared" si="18"/>
        <v>0</v>
      </c>
      <c r="T190" s="42"/>
      <c r="U190" s="162"/>
    </row>
    <row r="191" spans="1:21" s="121" customFormat="1" ht="19.5" customHeight="1">
      <c r="A191" s="143"/>
      <c r="B191" s="28" t="s">
        <v>275</v>
      </c>
      <c r="C191" s="150" t="s">
        <v>246</v>
      </c>
      <c r="D191" s="28">
        <v>2</v>
      </c>
      <c r="E191" s="149">
        <f t="shared" si="10"/>
        <v>0.11145885916203936</v>
      </c>
      <c r="F191" s="255">
        <v>11.04</v>
      </c>
      <c r="G191" s="28">
        <v>2</v>
      </c>
      <c r="H191" s="149">
        <f t="shared" si="16"/>
        <v>8.4401817264008069E-2</v>
      </c>
      <c r="I191" s="219">
        <v>8.36</v>
      </c>
      <c r="J191" s="256"/>
      <c r="K191" s="28">
        <v>2</v>
      </c>
      <c r="L191" s="149">
        <f>M191/568.9139*15</f>
        <v>0</v>
      </c>
      <c r="M191" s="219">
        <v>0</v>
      </c>
      <c r="N191" s="155">
        <f t="shared" si="11"/>
        <v>2</v>
      </c>
      <c r="O191" s="149">
        <f t="shared" si="12"/>
        <v>0</v>
      </c>
      <c r="P191" s="219">
        <v>0</v>
      </c>
      <c r="Q191" s="157"/>
      <c r="R191" s="157"/>
      <c r="S191" s="157">
        <f t="shared" si="18"/>
        <v>0</v>
      </c>
      <c r="T191" s="42"/>
      <c r="U191" s="162"/>
    </row>
    <row r="192" spans="1:21" s="121" customFormat="1" ht="19.5" customHeight="1">
      <c r="A192" s="143"/>
      <c r="B192" s="28" t="s">
        <v>276</v>
      </c>
      <c r="C192" s="150" t="s">
        <v>116</v>
      </c>
      <c r="D192" s="28">
        <v>1</v>
      </c>
      <c r="E192" s="149">
        <f t="shared" si="10"/>
        <v>2.4230186774356383E-3</v>
      </c>
      <c r="F192" s="255">
        <v>0.24</v>
      </c>
      <c r="G192" s="28">
        <v>1</v>
      </c>
      <c r="H192" s="149">
        <f t="shared" si="16"/>
        <v>1.7768803634528013E-3</v>
      </c>
      <c r="I192" s="219">
        <v>0.17599999999999999</v>
      </c>
      <c r="J192" s="256"/>
      <c r="K192" s="28">
        <v>1</v>
      </c>
      <c r="L192" s="149">
        <f>M192/9780*100</f>
        <v>4.08997955010225E-5</v>
      </c>
      <c r="M192" s="257">
        <v>4.0000000000000001E-3</v>
      </c>
      <c r="N192" s="155">
        <f t="shared" si="11"/>
        <v>1</v>
      </c>
      <c r="O192" s="149">
        <f t="shared" si="12"/>
        <v>4.0261701056869654E-5</v>
      </c>
      <c r="P192" s="219">
        <v>4.0000000000000001E-3</v>
      </c>
      <c r="Q192" s="157"/>
      <c r="R192" s="157"/>
      <c r="S192" s="157">
        <f t="shared" si="18"/>
        <v>4.0000000000000001E-3</v>
      </c>
      <c r="T192" s="42"/>
      <c r="U192" s="162"/>
    </row>
    <row r="193" spans="1:21" s="121" customFormat="1" ht="19.5" customHeight="1">
      <c r="A193" s="143"/>
      <c r="B193" s="28" t="s">
        <v>277</v>
      </c>
      <c r="C193" s="150" t="s">
        <v>278</v>
      </c>
      <c r="D193" s="28">
        <v>1</v>
      </c>
      <c r="E193" s="149">
        <f t="shared" si="10"/>
        <v>1.8172640080767288E-3</v>
      </c>
      <c r="F193" s="255">
        <v>0.18</v>
      </c>
      <c r="G193" s="28">
        <v>1</v>
      </c>
      <c r="H193" s="149">
        <f t="shared" si="16"/>
        <v>1.8172640080767288E-3</v>
      </c>
      <c r="I193" s="219">
        <v>0.18</v>
      </c>
      <c r="J193" s="256"/>
      <c r="K193" s="28">
        <v>1</v>
      </c>
      <c r="L193" s="149">
        <f>M193/568.9139*15</f>
        <v>0</v>
      </c>
      <c r="M193" s="219">
        <v>0</v>
      </c>
      <c r="N193" s="155">
        <f t="shared" si="11"/>
        <v>1</v>
      </c>
      <c r="O193" s="149">
        <f t="shared" si="12"/>
        <v>0</v>
      </c>
      <c r="P193" s="219">
        <v>0</v>
      </c>
      <c r="Q193" s="157"/>
      <c r="R193" s="157"/>
      <c r="S193" s="157">
        <f t="shared" si="18"/>
        <v>0</v>
      </c>
      <c r="T193" s="42"/>
      <c r="U193" s="162"/>
    </row>
    <row r="194" spans="1:21" s="121" customFormat="1" ht="19.5" customHeight="1">
      <c r="A194" s="143"/>
      <c r="B194" s="28" t="s">
        <v>279</v>
      </c>
      <c r="C194" s="150" t="s">
        <v>270</v>
      </c>
      <c r="D194" s="28">
        <v>10</v>
      </c>
      <c r="E194" s="149">
        <f t="shared" si="10"/>
        <v>4.7652700656234219E-2</v>
      </c>
      <c r="F194" s="255">
        <v>4.72</v>
      </c>
      <c r="G194" s="28">
        <v>10</v>
      </c>
      <c r="H194" s="149">
        <f t="shared" si="16"/>
        <v>2.3170116102978294E-2</v>
      </c>
      <c r="I194" s="219">
        <v>2.2949999999999999</v>
      </c>
      <c r="J194" s="256"/>
      <c r="K194" s="28">
        <v>10</v>
      </c>
      <c r="L194" s="149">
        <f>M194/9780*100</f>
        <v>2.4795501022494889E-2</v>
      </c>
      <c r="M194" s="219">
        <v>2.4249999999999998</v>
      </c>
      <c r="N194" s="155">
        <f t="shared" si="11"/>
        <v>10</v>
      </c>
      <c r="O194" s="149">
        <f t="shared" si="12"/>
        <v>2.4408656265727226E-2</v>
      </c>
      <c r="P194" s="219">
        <v>2.4249999999999998</v>
      </c>
      <c r="Q194" s="157"/>
      <c r="R194" s="157"/>
      <c r="S194" s="157">
        <f t="shared" si="18"/>
        <v>2.4249999999999998</v>
      </c>
      <c r="T194" s="42"/>
      <c r="U194" s="162"/>
    </row>
    <row r="195" spans="1:21" s="121" customFormat="1" ht="19.5" customHeight="1">
      <c r="A195" s="143"/>
      <c r="B195" s="28" t="s">
        <v>280</v>
      </c>
      <c r="C195" s="150" t="s">
        <v>97</v>
      </c>
      <c r="D195" s="28">
        <v>20</v>
      </c>
      <c r="E195" s="149">
        <f t="shared" si="10"/>
        <v>1.9384149419485106E-2</v>
      </c>
      <c r="F195" s="255">
        <v>1.92</v>
      </c>
      <c r="G195" s="28">
        <v>20</v>
      </c>
      <c r="H195" s="149">
        <f t="shared" si="16"/>
        <v>3.6547198384654206E-3</v>
      </c>
      <c r="I195" s="219">
        <v>0.36199999999999988</v>
      </c>
      <c r="J195" s="256"/>
      <c r="K195" s="28">
        <v>20</v>
      </c>
      <c r="L195" s="149">
        <f>M195/9780*100</f>
        <v>1.1124744376278119E-2</v>
      </c>
      <c r="M195" s="219">
        <v>1.0880000000000001</v>
      </c>
      <c r="N195" s="155">
        <f t="shared" si="11"/>
        <v>20</v>
      </c>
      <c r="O195" s="149">
        <f t="shared" si="12"/>
        <v>1.0951182687468546E-2</v>
      </c>
      <c r="P195" s="219">
        <v>1.0880000000000001</v>
      </c>
      <c r="Q195" s="157"/>
      <c r="R195" s="157"/>
      <c r="S195" s="157">
        <f t="shared" si="18"/>
        <v>1.0880000000000001</v>
      </c>
      <c r="T195" s="42"/>
      <c r="U195" s="162"/>
    </row>
    <row r="196" spans="1:21" s="121" customFormat="1" ht="19.5" customHeight="1">
      <c r="A196" s="143"/>
      <c r="B196" s="28" t="s">
        <v>281</v>
      </c>
      <c r="C196" s="150" t="s">
        <v>97</v>
      </c>
      <c r="D196" s="28">
        <v>10</v>
      </c>
      <c r="E196" s="149">
        <f t="shared" si="10"/>
        <v>1.0095911155981827E-2</v>
      </c>
      <c r="F196" s="255">
        <v>1</v>
      </c>
      <c r="G196" s="28">
        <v>10</v>
      </c>
      <c r="H196" s="149">
        <f t="shared" si="16"/>
        <v>1.0095911155981827E-2</v>
      </c>
      <c r="I196" s="219">
        <v>1</v>
      </c>
      <c r="J196" s="256"/>
      <c r="K196" s="28">
        <v>10</v>
      </c>
      <c r="L196" s="149">
        <f>M196/9780*100</f>
        <v>8.7934560327198371E-3</v>
      </c>
      <c r="M196" s="219">
        <v>0.86</v>
      </c>
      <c r="N196" s="155">
        <f t="shared" si="11"/>
        <v>10</v>
      </c>
      <c r="O196" s="149">
        <f t="shared" si="12"/>
        <v>8.6562657272269746E-3</v>
      </c>
      <c r="P196" s="219">
        <v>0</v>
      </c>
      <c r="Q196" s="157"/>
      <c r="R196" s="157"/>
      <c r="S196" s="157">
        <f t="shared" si="18"/>
        <v>0.86</v>
      </c>
      <c r="T196" s="42"/>
      <c r="U196" s="162"/>
    </row>
    <row r="197" spans="1:21" s="121" customFormat="1" ht="22.5" customHeight="1">
      <c r="A197" s="143"/>
      <c r="B197" s="28" t="s">
        <v>282</v>
      </c>
      <c r="C197" s="150" t="s">
        <v>270</v>
      </c>
      <c r="D197" s="28">
        <v>1</v>
      </c>
      <c r="E197" s="149">
        <f t="shared" si="10"/>
        <v>2.0191822311963654E-2</v>
      </c>
      <c r="F197" s="255">
        <v>2</v>
      </c>
      <c r="G197" s="28">
        <v>1</v>
      </c>
      <c r="H197" s="149">
        <f t="shared" si="16"/>
        <v>1.1659767794043414E-2</v>
      </c>
      <c r="I197" s="219">
        <v>1.1549</v>
      </c>
      <c r="J197" s="256"/>
      <c r="K197" s="28">
        <v>1</v>
      </c>
      <c r="L197" s="149">
        <f>M197/9780*100</f>
        <v>1.2269938650306749E-2</v>
      </c>
      <c r="M197" s="219">
        <v>1.2</v>
      </c>
      <c r="N197" s="155">
        <f t="shared" si="11"/>
        <v>1</v>
      </c>
      <c r="O197" s="149">
        <f t="shared" si="12"/>
        <v>1.2078510317060896E-2</v>
      </c>
      <c r="P197" s="219">
        <v>0.84509999999999996</v>
      </c>
      <c r="Q197" s="157"/>
      <c r="R197" s="157"/>
      <c r="S197" s="157">
        <f t="shared" si="18"/>
        <v>1.2</v>
      </c>
      <c r="T197" s="42"/>
      <c r="U197" s="162"/>
    </row>
    <row r="198" spans="1:21" s="121" customFormat="1" ht="27.75" customHeight="1">
      <c r="A198" s="143" t="s">
        <v>283</v>
      </c>
      <c r="B198" s="56" t="s">
        <v>284</v>
      </c>
      <c r="C198" s="149"/>
      <c r="D198" s="165">
        <v>385.87</v>
      </c>
      <c r="E198" s="149">
        <f t="shared" si="10"/>
        <v>1.2619888944977284</v>
      </c>
      <c r="F198" s="258">
        <v>125</v>
      </c>
      <c r="G198" s="237">
        <v>2850</v>
      </c>
      <c r="H198" s="149">
        <f t="shared" si="16"/>
        <v>0.22774907622412924</v>
      </c>
      <c r="I198" s="217">
        <v>22.558546</v>
      </c>
      <c r="J198" s="217"/>
      <c r="K198" s="58">
        <v>2850</v>
      </c>
      <c r="L198" s="240">
        <f>M198/568.9139*15</f>
        <v>1.0071822818883491</v>
      </c>
      <c r="M198" s="217">
        <v>38.200000000000003</v>
      </c>
      <c r="N198" s="238">
        <f t="shared" si="11"/>
        <v>2850</v>
      </c>
      <c r="O198" s="240">
        <f t="shared" si="12"/>
        <v>0.38449924509310524</v>
      </c>
      <c r="P198" s="217">
        <v>60.2</v>
      </c>
      <c r="Q198" s="157"/>
      <c r="R198" s="157"/>
      <c r="S198" s="157">
        <f t="shared" si="18"/>
        <v>38.200000000000003</v>
      </c>
      <c r="T198" s="42"/>
      <c r="U198" s="162"/>
    </row>
    <row r="199" spans="1:21" s="121" customFormat="1" ht="34.5" customHeight="1">
      <c r="A199" s="291" t="s">
        <v>285</v>
      </c>
      <c r="B199" s="292"/>
      <c r="C199" s="149"/>
      <c r="D199" s="166">
        <f>D198+D171</f>
        <v>558.37</v>
      </c>
      <c r="E199" s="149">
        <f t="shared" si="10"/>
        <v>100</v>
      </c>
      <c r="F199" s="166">
        <f t="shared" ref="F199:K199" si="19">F198+F171</f>
        <v>9905</v>
      </c>
      <c r="G199" s="166">
        <f t="shared" si="19"/>
        <v>3022.5</v>
      </c>
      <c r="H199" s="149">
        <f t="shared" si="16"/>
        <v>84.983932821807173</v>
      </c>
      <c r="I199" s="220">
        <f>I198+I171</f>
        <v>8417.6585460000006</v>
      </c>
      <c r="J199" s="220"/>
      <c r="K199" s="166">
        <f t="shared" si="19"/>
        <v>2888</v>
      </c>
      <c r="L199" s="149">
        <f>M199/568.9139*15</f>
        <v>31.692155878068718</v>
      </c>
      <c r="M199" s="220">
        <v>1202.0072</v>
      </c>
      <c r="N199" s="155">
        <f t="shared" si="11"/>
        <v>2888</v>
      </c>
      <c r="O199" s="149">
        <f t="shared" si="12"/>
        <v>12.098713638651233</v>
      </c>
      <c r="P199" s="220">
        <f>P198+P171</f>
        <v>1528.0472148000001</v>
      </c>
      <c r="Q199" s="157"/>
      <c r="R199" s="157"/>
      <c r="S199" s="157"/>
      <c r="T199" s="42"/>
      <c r="U199" s="236"/>
    </row>
    <row r="200" spans="1:21" s="121" customFormat="1" ht="32.25" customHeight="1">
      <c r="A200" s="291" t="s">
        <v>286</v>
      </c>
      <c r="B200" s="292"/>
      <c r="C200" s="149"/>
      <c r="D200" s="246">
        <f>D197+D181+D178+D172+D173+D174+D175+D176+D179+D183</f>
        <v>2524</v>
      </c>
      <c r="E200" s="149">
        <f t="shared" si="10"/>
        <v>0.79303382130237243</v>
      </c>
      <c r="F200" s="157">
        <f>F197+F181+F178+F172+F173+F174+F175+F176+F179+F183</f>
        <v>78.549999999999983</v>
      </c>
      <c r="G200" s="157">
        <v>60</v>
      </c>
      <c r="H200" s="149">
        <f t="shared" si="16"/>
        <v>6.0829843513377085E-2</v>
      </c>
      <c r="I200" s="220">
        <v>6.0251960000000002</v>
      </c>
      <c r="J200" s="220"/>
      <c r="K200" s="157">
        <v>60</v>
      </c>
      <c r="L200" s="149">
        <f>M200/568.9139*15</f>
        <v>0.15886048837970035</v>
      </c>
      <c r="M200" s="220">
        <v>6.0251960000000002</v>
      </c>
      <c r="N200" s="155">
        <f t="shared" si="11"/>
        <v>60</v>
      </c>
      <c r="O200" s="149">
        <f t="shared" si="12"/>
        <v>6.0646160040261701E-2</v>
      </c>
      <c r="P200" s="220">
        <v>6.0251960000000002</v>
      </c>
      <c r="Q200" s="157"/>
      <c r="R200" s="157"/>
      <c r="S200" s="157"/>
      <c r="T200" s="42"/>
      <c r="U200" s="162"/>
    </row>
    <row r="201" spans="1:21" s="121" customFormat="1" ht="27" customHeight="1">
      <c r="A201" s="291" t="s">
        <v>287</v>
      </c>
      <c r="B201" s="292"/>
      <c r="C201" s="149"/>
      <c r="D201" s="28">
        <v>2</v>
      </c>
      <c r="E201" s="149">
        <f t="shared" si="10"/>
        <v>5.0479555779909133E-2</v>
      </c>
      <c r="F201" s="255">
        <v>5</v>
      </c>
      <c r="G201" s="163">
        <v>1.87</v>
      </c>
      <c r="H201" s="149">
        <f t="shared" si="16"/>
        <v>5.3527511357900062E-3</v>
      </c>
      <c r="I201" s="219">
        <v>0.53019000000000005</v>
      </c>
      <c r="J201" s="219"/>
      <c r="K201" s="163">
        <v>1.87</v>
      </c>
      <c r="L201" s="149">
        <f>M201/568.9139*15</f>
        <v>1.3979004555873921E-2</v>
      </c>
      <c r="M201" s="219">
        <v>0.53019000000000005</v>
      </c>
      <c r="N201" s="155">
        <f t="shared" si="11"/>
        <v>1.87</v>
      </c>
      <c r="O201" s="149">
        <f t="shared" si="12"/>
        <v>5.3365878208354303E-3</v>
      </c>
      <c r="P201" s="219">
        <v>0.53019000000000005</v>
      </c>
      <c r="Q201" s="157"/>
      <c r="R201" s="157"/>
      <c r="S201" s="157"/>
      <c r="T201" s="42"/>
      <c r="U201" s="162"/>
    </row>
    <row r="202" spans="1:21" s="121" customFormat="1" ht="29.25" customHeight="1">
      <c r="A202" s="291" t="s">
        <v>288</v>
      </c>
      <c r="B202" s="292"/>
      <c r="C202" s="149"/>
      <c r="D202" s="167">
        <v>3084.37</v>
      </c>
      <c r="E202" s="149">
        <f t="shared" si="10"/>
        <v>100</v>
      </c>
      <c r="F202" s="255">
        <v>9905</v>
      </c>
      <c r="G202" s="168">
        <f>SUM(G199:G201)</f>
        <v>3084.37</v>
      </c>
      <c r="H202" s="149">
        <f t="shared" si="16"/>
        <v>85.050115416456336</v>
      </c>
      <c r="I202" s="219">
        <f>I199+I200+I201</f>
        <v>8424.2139320000006</v>
      </c>
      <c r="J202" s="219"/>
      <c r="K202" s="168">
        <f>SUM(K199:K201)</f>
        <v>2949.87</v>
      </c>
      <c r="L202" s="149">
        <f>M202/568.9139*15</f>
        <v>40.288759863311469</v>
      </c>
      <c r="M202" s="219">
        <v>1528.0556999999999</v>
      </c>
      <c r="N202" s="155">
        <f t="shared" si="11"/>
        <v>2949.87</v>
      </c>
      <c r="O202" s="149">
        <f>P202/9905*100</f>
        <v>15.427114588591619</v>
      </c>
      <c r="P202" s="219">
        <v>1528.0556999999999</v>
      </c>
      <c r="Q202" s="157"/>
      <c r="R202" s="157"/>
      <c r="S202" s="246">
        <v>5503.38</v>
      </c>
      <c r="T202" s="42"/>
      <c r="U202" s="162"/>
    </row>
    <row r="203" spans="1:21" s="121" customFormat="1" ht="15" customHeight="1">
      <c r="A203" s="169"/>
      <c r="B203" s="169"/>
      <c r="C203" s="170"/>
      <c r="D203" s="171"/>
      <c r="E203" s="172"/>
      <c r="F203" s="172"/>
      <c r="G203" s="173"/>
      <c r="H203" s="171"/>
      <c r="K203" s="171"/>
      <c r="L203" s="172"/>
      <c r="M203" s="221"/>
      <c r="N203" s="173"/>
      <c r="O203" s="172"/>
      <c r="P203" s="221"/>
      <c r="Q203" s="172"/>
      <c r="R203" s="172"/>
      <c r="S203" s="172"/>
      <c r="T203" s="172"/>
      <c r="U203" s="171"/>
    </row>
    <row r="204" spans="1:21" s="121" customFormat="1">
      <c r="A204" s="169"/>
      <c r="B204" s="169" t="s">
        <v>378</v>
      </c>
      <c r="C204" s="170"/>
      <c r="D204" s="171"/>
      <c r="E204" s="172"/>
      <c r="F204" s="172"/>
      <c r="G204" s="173"/>
      <c r="H204" s="171"/>
      <c r="I204" s="222"/>
      <c r="J204" s="222"/>
      <c r="K204" s="171"/>
      <c r="L204" s="172"/>
      <c r="M204" s="221"/>
      <c r="N204" s="173"/>
      <c r="O204" s="172"/>
      <c r="P204" s="222"/>
      <c r="Q204" s="172"/>
      <c r="R204" s="172"/>
      <c r="S204" s="172"/>
      <c r="T204" s="172"/>
      <c r="U204" s="171"/>
    </row>
    <row r="205" spans="1:21" s="121" customFormat="1" ht="46.5">
      <c r="A205" s="169"/>
      <c r="B205" s="169" t="s">
        <v>379</v>
      </c>
      <c r="C205" s="85">
        <v>15.08</v>
      </c>
      <c r="D205" s="171"/>
      <c r="E205" s="172"/>
      <c r="F205" s="172"/>
      <c r="G205" s="173"/>
      <c r="H205" s="171"/>
      <c r="I205" s="222"/>
      <c r="J205" s="222"/>
      <c r="K205" s="171"/>
      <c r="L205" s="172"/>
      <c r="M205" s="221"/>
      <c r="N205" s="173"/>
      <c r="O205" s="172"/>
      <c r="P205" s="222"/>
      <c r="Q205" s="172"/>
      <c r="R205" s="172"/>
      <c r="S205" s="172"/>
      <c r="T205" s="172"/>
      <c r="U205" s="171"/>
    </row>
    <row r="206" spans="1:21" s="121" customFormat="1" ht="15" customHeight="1">
      <c r="A206" s="169"/>
      <c r="B206" s="169"/>
      <c r="C206" s="170"/>
      <c r="D206" s="171"/>
      <c r="E206" s="172"/>
      <c r="F206" s="172"/>
      <c r="G206" s="173"/>
      <c r="H206" s="171"/>
      <c r="I206" s="222"/>
      <c r="J206" s="222"/>
      <c r="K206" s="171"/>
      <c r="L206" s="172"/>
      <c r="M206" s="221"/>
      <c r="N206" s="173"/>
      <c r="O206" s="172"/>
      <c r="P206" s="221"/>
      <c r="Q206" s="172"/>
      <c r="R206" s="172"/>
      <c r="S206" s="172"/>
      <c r="T206" s="172"/>
      <c r="U206" s="171"/>
    </row>
    <row r="207" spans="1:21" s="121" customFormat="1" ht="22.5" customHeight="1">
      <c r="A207" s="169"/>
      <c r="B207" s="130"/>
      <c r="C207" s="130"/>
      <c r="D207" s="130"/>
      <c r="E207" s="130"/>
      <c r="F207" s="130"/>
      <c r="G207" s="174"/>
      <c r="H207" s="174"/>
      <c r="I207" s="290"/>
      <c r="J207" s="290"/>
      <c r="K207" s="290"/>
      <c r="L207" s="290"/>
      <c r="M207" s="290"/>
      <c r="N207" s="290"/>
      <c r="O207" s="290"/>
      <c r="P207" s="290"/>
      <c r="Q207" s="290"/>
      <c r="R207" s="290"/>
      <c r="S207" s="290"/>
      <c r="T207" s="290"/>
      <c r="U207" s="182"/>
    </row>
    <row r="208" spans="1:21" ht="15" customHeight="1">
      <c r="A208" s="175"/>
      <c r="B208" s="293"/>
      <c r="C208" s="293"/>
      <c r="D208" s="244"/>
      <c r="E208" s="176"/>
      <c r="F208" s="174"/>
      <c r="G208" s="177"/>
      <c r="H208" s="177"/>
      <c r="I208" s="290"/>
      <c r="J208" s="290"/>
      <c r="K208" s="290"/>
      <c r="L208" s="290"/>
      <c r="M208" s="290"/>
      <c r="N208" s="290"/>
      <c r="O208" s="290"/>
      <c r="P208" s="290"/>
      <c r="Q208" s="290"/>
      <c r="R208" s="290"/>
      <c r="S208" s="290"/>
      <c r="T208" s="290"/>
      <c r="U208" s="183"/>
    </row>
    <row r="209" spans="1:21">
      <c r="A209" s="178"/>
      <c r="B209" s="123" t="s">
        <v>289</v>
      </c>
      <c r="C209" s="179"/>
      <c r="D209" s="170"/>
      <c r="F209" s="170"/>
      <c r="G209" s="170"/>
      <c r="H209" s="170"/>
      <c r="I209" s="213" t="s">
        <v>290</v>
      </c>
      <c r="K209" s="180"/>
      <c r="L209" s="180"/>
      <c r="M209" s="223"/>
      <c r="O209" s="180"/>
      <c r="P209" s="223"/>
      <c r="Q209" s="180"/>
      <c r="R209" s="180"/>
      <c r="S209" s="180"/>
      <c r="T209" s="243"/>
      <c r="U209" s="180"/>
    </row>
    <row r="210" spans="1:21">
      <c r="A210" s="178"/>
      <c r="B210" s="180"/>
      <c r="C210" s="170"/>
      <c r="D210" s="180"/>
      <c r="E210" s="180"/>
      <c r="F210" s="259"/>
      <c r="G210" s="180"/>
      <c r="H210" s="180"/>
      <c r="I210" s="223"/>
      <c r="J210" s="223"/>
      <c r="K210" s="180"/>
      <c r="L210" s="180"/>
      <c r="M210" s="223"/>
      <c r="N210" s="180"/>
      <c r="O210" s="180"/>
      <c r="P210" s="223"/>
      <c r="Q210" s="180"/>
      <c r="R210" s="180"/>
      <c r="S210" s="180"/>
      <c r="T210" s="243"/>
      <c r="U210" s="180"/>
    </row>
    <row r="211" spans="1:21">
      <c r="A211" s="178"/>
      <c r="B211" s="180"/>
      <c r="C211" s="170"/>
      <c r="D211" s="180"/>
      <c r="E211" s="180"/>
      <c r="F211" s="259"/>
      <c r="G211" s="180"/>
      <c r="H211" s="180"/>
      <c r="I211" s="223"/>
      <c r="J211" s="223"/>
      <c r="K211" s="180"/>
      <c r="L211" s="180"/>
      <c r="M211" s="223"/>
      <c r="N211" s="180"/>
      <c r="O211" s="180"/>
      <c r="P211" s="223"/>
      <c r="Q211" s="180"/>
      <c r="R211" s="180"/>
      <c r="S211" s="180"/>
      <c r="T211" s="243"/>
      <c r="U211" s="180"/>
    </row>
    <row r="212" spans="1:21">
      <c r="A212" s="181"/>
      <c r="C212" s="179"/>
      <c r="D212" s="123"/>
      <c r="E212" s="123"/>
      <c r="F212" s="260"/>
      <c r="G212" s="123"/>
      <c r="H212" s="123"/>
      <c r="I212" s="224"/>
      <c r="J212" s="224"/>
      <c r="K212" s="123"/>
      <c r="L212" s="123"/>
      <c r="M212" s="224"/>
      <c r="N212" s="123"/>
      <c r="O212" s="123"/>
      <c r="P212" s="224"/>
      <c r="Q212" s="123"/>
      <c r="R212" s="123"/>
      <c r="S212" s="123"/>
      <c r="T212" s="184"/>
      <c r="U212" s="123"/>
    </row>
  </sheetData>
  <mergeCells count="18">
    <mergeCell ref="I207:T208"/>
    <mergeCell ref="A199:B199"/>
    <mergeCell ref="A200:B200"/>
    <mergeCell ref="A201:B201"/>
    <mergeCell ref="A202:B202"/>
    <mergeCell ref="B208:C208"/>
    <mergeCell ref="P1:U1"/>
    <mergeCell ref="A3:U3"/>
    <mergeCell ref="T4:U4"/>
    <mergeCell ref="D19:F19"/>
    <mergeCell ref="G19:I19"/>
    <mergeCell ref="K19:M19"/>
    <mergeCell ref="N19:P19"/>
    <mergeCell ref="Q19:S19"/>
    <mergeCell ref="A19:A20"/>
    <mergeCell ref="B19:B20"/>
    <mergeCell ref="C19:C20"/>
    <mergeCell ref="U19:U20"/>
  </mergeCells>
  <printOptions horizontalCentered="1"/>
  <pageMargins left="0.23622047244094499" right="0.15748031496063" top="0.31496062992126" bottom="0.23622047244094499" header="0.196850393700787" footer="0.196850393700787"/>
  <pageSetup paperSize="9" scale="37" fitToHeight="4" orientation="landscape" r:id="rId1"/>
  <headerFooter alignWithMargins="0">
    <oddFooter>&amp;C&amp;P/&amp;N</oddFooter>
  </headerFooter>
  <rowBreaks count="5" manualBreakCount="5">
    <brk id="34" max="21" man="1"/>
    <brk id="72" max="16383" man="1"/>
    <brk id="109" max="16383" man="1"/>
    <brk id="146" max="16383" man="1"/>
    <brk id="171" max="16383" man="1"/>
  </rowBreaks>
</worksheet>
</file>

<file path=xl/worksheets/sheet3.xml><?xml version="1.0" encoding="utf-8"?>
<worksheet xmlns="http://schemas.openxmlformats.org/spreadsheetml/2006/main" xmlns:r="http://schemas.openxmlformats.org/officeDocument/2006/relationships">
  <sheetPr>
    <tabColor rgb="FF00B050"/>
  </sheetPr>
  <dimension ref="A1:WVP234"/>
  <sheetViews>
    <sheetView showGridLines="0" showZeros="0" tabSelected="1" view="pageBreakPreview" topLeftCell="A218" zoomScale="60" zoomScaleNormal="60" workbookViewId="0">
      <selection sqref="A1:S231"/>
    </sheetView>
  </sheetViews>
  <sheetFormatPr defaultColWidth="11.7109375" defaultRowHeight="23.25"/>
  <cols>
    <col min="1" max="1" width="5.85546875" style="5" customWidth="1"/>
    <col min="2" max="2" width="22.42578125" style="6" customWidth="1"/>
    <col min="3" max="3" width="51.85546875" style="7" customWidth="1"/>
    <col min="4" max="4" width="3.42578125" style="7" hidden="1" customWidth="1"/>
    <col min="5" max="6" width="2.5703125" style="7" hidden="1" customWidth="1"/>
    <col min="7" max="7" width="2.140625" style="7" hidden="1" customWidth="1"/>
    <col min="8" max="8" width="3.140625" style="7" hidden="1" customWidth="1"/>
    <col min="9" max="9" width="8.85546875" style="8" customWidth="1"/>
    <col min="10" max="10" width="12" style="8" customWidth="1"/>
    <col min="11" max="11" width="13.42578125" style="9" customWidth="1"/>
    <col min="12" max="12" width="9.7109375" style="8" customWidth="1"/>
    <col min="13" max="13" width="9.28515625" style="10" customWidth="1"/>
    <col min="14" max="14" width="32" style="6" customWidth="1"/>
    <col min="15" max="15" width="26.5703125" style="8" customWidth="1"/>
    <col min="16" max="16" width="22.7109375" style="8" customWidth="1"/>
    <col min="17" max="17" width="17.5703125" style="8" customWidth="1"/>
    <col min="18" max="18" width="18.140625" style="11" customWidth="1"/>
    <col min="19" max="19" width="24.42578125" style="8" customWidth="1"/>
    <col min="20" max="21" width="11.85546875" style="8" customWidth="1"/>
    <col min="22" max="256" width="11.7109375" style="8"/>
    <col min="257" max="257" width="5.85546875" style="8" customWidth="1"/>
    <col min="258" max="258" width="16.5703125" style="8" customWidth="1"/>
    <col min="259" max="259" width="37" style="8" customWidth="1"/>
    <col min="260" max="264" width="11.7109375" style="8" hidden="1" customWidth="1"/>
    <col min="265" max="265" width="8.85546875" style="8" customWidth="1"/>
    <col min="266" max="266" width="8.140625" style="8" customWidth="1"/>
    <col min="267" max="267" width="13.42578125" style="8" customWidth="1"/>
    <col min="268" max="268" width="9.7109375" style="8" customWidth="1"/>
    <col min="269" max="269" width="9.28515625" style="8" customWidth="1"/>
    <col min="270" max="270" width="32" style="8" customWidth="1"/>
    <col min="271" max="271" width="26.5703125" style="8" customWidth="1"/>
    <col min="272" max="272" width="22.7109375" style="8" customWidth="1"/>
    <col min="273" max="273" width="17.5703125" style="8" customWidth="1"/>
    <col min="274" max="274" width="18.140625" style="8" customWidth="1"/>
    <col min="275" max="275" width="24.42578125" style="8" customWidth="1"/>
    <col min="276" max="277" width="11.85546875" style="8" customWidth="1"/>
    <col min="278" max="512" width="11.7109375" style="8"/>
    <col min="513" max="513" width="5.85546875" style="8" customWidth="1"/>
    <col min="514" max="514" width="16.5703125" style="8" customWidth="1"/>
    <col min="515" max="515" width="37" style="8" customWidth="1"/>
    <col min="516" max="520" width="11.7109375" style="8" hidden="1" customWidth="1"/>
    <col min="521" max="521" width="8.85546875" style="8" customWidth="1"/>
    <col min="522" max="522" width="8.140625" style="8" customWidth="1"/>
    <col min="523" max="523" width="13.42578125" style="8" customWidth="1"/>
    <col min="524" max="524" width="9.7109375" style="8" customWidth="1"/>
    <col min="525" max="525" width="9.28515625" style="8" customWidth="1"/>
    <col min="526" max="526" width="32" style="8" customWidth="1"/>
    <col min="527" max="527" width="26.5703125" style="8" customWidth="1"/>
    <col min="528" max="528" width="22.7109375" style="8" customWidth="1"/>
    <col min="529" max="529" width="17.5703125" style="8" customWidth="1"/>
    <col min="530" max="530" width="18.140625" style="8" customWidth="1"/>
    <col min="531" max="531" width="24.42578125" style="8" customWidth="1"/>
    <col min="532" max="533" width="11.85546875" style="8" customWidth="1"/>
    <col min="534" max="768" width="11.7109375" style="8"/>
    <col min="769" max="769" width="5.85546875" style="8" customWidth="1"/>
    <col min="770" max="770" width="16.5703125" style="8" customWidth="1"/>
    <col min="771" max="771" width="37" style="8" customWidth="1"/>
    <col min="772" max="776" width="11.7109375" style="8" hidden="1" customWidth="1"/>
    <col min="777" max="777" width="8.85546875" style="8" customWidth="1"/>
    <col min="778" max="778" width="8.140625" style="8" customWidth="1"/>
    <col min="779" max="779" width="13.42578125" style="8" customWidth="1"/>
    <col min="780" max="780" width="9.7109375" style="8" customWidth="1"/>
    <col min="781" max="781" width="9.28515625" style="8" customWidth="1"/>
    <col min="782" max="782" width="32" style="8" customWidth="1"/>
    <col min="783" max="783" width="26.5703125" style="8" customWidth="1"/>
    <col min="784" max="784" width="22.7109375" style="8" customWidth="1"/>
    <col min="785" max="785" width="17.5703125" style="8" customWidth="1"/>
    <col min="786" max="786" width="18.140625" style="8" customWidth="1"/>
    <col min="787" max="787" width="24.42578125" style="8" customWidth="1"/>
    <col min="788" max="789" width="11.85546875" style="8" customWidth="1"/>
    <col min="790" max="1024" width="11.7109375" style="8"/>
    <col min="1025" max="1025" width="5.85546875" style="8" customWidth="1"/>
    <col min="1026" max="1026" width="16.5703125" style="8" customWidth="1"/>
    <col min="1027" max="1027" width="37" style="8" customWidth="1"/>
    <col min="1028" max="1032" width="11.7109375" style="8" hidden="1" customWidth="1"/>
    <col min="1033" max="1033" width="8.85546875" style="8" customWidth="1"/>
    <col min="1034" max="1034" width="8.140625" style="8" customWidth="1"/>
    <col min="1035" max="1035" width="13.42578125" style="8" customWidth="1"/>
    <col min="1036" max="1036" width="9.7109375" style="8" customWidth="1"/>
    <col min="1037" max="1037" width="9.28515625" style="8" customWidth="1"/>
    <col min="1038" max="1038" width="32" style="8" customWidth="1"/>
    <col min="1039" max="1039" width="26.5703125" style="8" customWidth="1"/>
    <col min="1040" max="1040" width="22.7109375" style="8" customWidth="1"/>
    <col min="1041" max="1041" width="17.5703125" style="8" customWidth="1"/>
    <col min="1042" max="1042" width="18.140625" style="8" customWidth="1"/>
    <col min="1043" max="1043" width="24.42578125" style="8" customWidth="1"/>
    <col min="1044" max="1045" width="11.85546875" style="8" customWidth="1"/>
    <col min="1046" max="1280" width="11.7109375" style="8"/>
    <col min="1281" max="1281" width="5.85546875" style="8" customWidth="1"/>
    <col min="1282" max="1282" width="16.5703125" style="8" customWidth="1"/>
    <col min="1283" max="1283" width="37" style="8" customWidth="1"/>
    <col min="1284" max="1288" width="11.7109375" style="8" hidden="1" customWidth="1"/>
    <col min="1289" max="1289" width="8.85546875" style="8" customWidth="1"/>
    <col min="1290" max="1290" width="8.140625" style="8" customWidth="1"/>
    <col min="1291" max="1291" width="13.42578125" style="8" customWidth="1"/>
    <col min="1292" max="1292" width="9.7109375" style="8" customWidth="1"/>
    <col min="1293" max="1293" width="9.28515625" style="8" customWidth="1"/>
    <col min="1294" max="1294" width="32" style="8" customWidth="1"/>
    <col min="1295" max="1295" width="26.5703125" style="8" customWidth="1"/>
    <col min="1296" max="1296" width="22.7109375" style="8" customWidth="1"/>
    <col min="1297" max="1297" width="17.5703125" style="8" customWidth="1"/>
    <col min="1298" max="1298" width="18.140625" style="8" customWidth="1"/>
    <col min="1299" max="1299" width="24.42578125" style="8" customWidth="1"/>
    <col min="1300" max="1301" width="11.85546875" style="8" customWidth="1"/>
    <col min="1302" max="1536" width="11.7109375" style="8"/>
    <col min="1537" max="1537" width="5.85546875" style="8" customWidth="1"/>
    <col min="1538" max="1538" width="16.5703125" style="8" customWidth="1"/>
    <col min="1539" max="1539" width="37" style="8" customWidth="1"/>
    <col min="1540" max="1544" width="11.7109375" style="8" hidden="1" customWidth="1"/>
    <col min="1545" max="1545" width="8.85546875" style="8" customWidth="1"/>
    <col min="1546" max="1546" width="8.140625" style="8" customWidth="1"/>
    <col min="1547" max="1547" width="13.42578125" style="8" customWidth="1"/>
    <col min="1548" max="1548" width="9.7109375" style="8" customWidth="1"/>
    <col min="1549" max="1549" width="9.28515625" style="8" customWidth="1"/>
    <col min="1550" max="1550" width="32" style="8" customWidth="1"/>
    <col min="1551" max="1551" width="26.5703125" style="8" customWidth="1"/>
    <col min="1552" max="1552" width="22.7109375" style="8" customWidth="1"/>
    <col min="1553" max="1553" width="17.5703125" style="8" customWidth="1"/>
    <col min="1554" max="1554" width="18.140625" style="8" customWidth="1"/>
    <col min="1555" max="1555" width="24.42578125" style="8" customWidth="1"/>
    <col min="1556" max="1557" width="11.85546875" style="8" customWidth="1"/>
    <col min="1558" max="1792" width="11.7109375" style="8"/>
    <col min="1793" max="1793" width="5.85546875" style="8" customWidth="1"/>
    <col min="1794" max="1794" width="16.5703125" style="8" customWidth="1"/>
    <col min="1795" max="1795" width="37" style="8" customWidth="1"/>
    <col min="1796" max="1800" width="11.7109375" style="8" hidden="1" customWidth="1"/>
    <col min="1801" max="1801" width="8.85546875" style="8" customWidth="1"/>
    <col min="1802" max="1802" width="8.140625" style="8" customWidth="1"/>
    <col min="1803" max="1803" width="13.42578125" style="8" customWidth="1"/>
    <col min="1804" max="1804" width="9.7109375" style="8" customWidth="1"/>
    <col min="1805" max="1805" width="9.28515625" style="8" customWidth="1"/>
    <col min="1806" max="1806" width="32" style="8" customWidth="1"/>
    <col min="1807" max="1807" width="26.5703125" style="8" customWidth="1"/>
    <col min="1808" max="1808" width="22.7109375" style="8" customWidth="1"/>
    <col min="1809" max="1809" width="17.5703125" style="8" customWidth="1"/>
    <col min="1810" max="1810" width="18.140625" style="8" customWidth="1"/>
    <col min="1811" max="1811" width="24.42578125" style="8" customWidth="1"/>
    <col min="1812" max="1813" width="11.85546875" style="8" customWidth="1"/>
    <col min="1814" max="2048" width="11.7109375" style="8"/>
    <col min="2049" max="2049" width="5.85546875" style="8" customWidth="1"/>
    <col min="2050" max="2050" width="16.5703125" style="8" customWidth="1"/>
    <col min="2051" max="2051" width="37" style="8" customWidth="1"/>
    <col min="2052" max="2056" width="11.7109375" style="8" hidden="1" customWidth="1"/>
    <col min="2057" max="2057" width="8.85546875" style="8" customWidth="1"/>
    <col min="2058" max="2058" width="8.140625" style="8" customWidth="1"/>
    <col min="2059" max="2059" width="13.42578125" style="8" customWidth="1"/>
    <col min="2060" max="2060" width="9.7109375" style="8" customWidth="1"/>
    <col min="2061" max="2061" width="9.28515625" style="8" customWidth="1"/>
    <col min="2062" max="2062" width="32" style="8" customWidth="1"/>
    <col min="2063" max="2063" width="26.5703125" style="8" customWidth="1"/>
    <col min="2064" max="2064" width="22.7109375" style="8" customWidth="1"/>
    <col min="2065" max="2065" width="17.5703125" style="8" customWidth="1"/>
    <col min="2066" max="2066" width="18.140625" style="8" customWidth="1"/>
    <col min="2067" max="2067" width="24.42578125" style="8" customWidth="1"/>
    <col min="2068" max="2069" width="11.85546875" style="8" customWidth="1"/>
    <col min="2070" max="2304" width="11.7109375" style="8"/>
    <col min="2305" max="2305" width="5.85546875" style="8" customWidth="1"/>
    <col min="2306" max="2306" width="16.5703125" style="8" customWidth="1"/>
    <col min="2307" max="2307" width="37" style="8" customWidth="1"/>
    <col min="2308" max="2312" width="11.7109375" style="8" hidden="1" customWidth="1"/>
    <col min="2313" max="2313" width="8.85546875" style="8" customWidth="1"/>
    <col min="2314" max="2314" width="8.140625" style="8" customWidth="1"/>
    <col min="2315" max="2315" width="13.42578125" style="8" customWidth="1"/>
    <col min="2316" max="2316" width="9.7109375" style="8" customWidth="1"/>
    <col min="2317" max="2317" width="9.28515625" style="8" customWidth="1"/>
    <col min="2318" max="2318" width="32" style="8" customWidth="1"/>
    <col min="2319" max="2319" width="26.5703125" style="8" customWidth="1"/>
    <col min="2320" max="2320" width="22.7109375" style="8" customWidth="1"/>
    <col min="2321" max="2321" width="17.5703125" style="8" customWidth="1"/>
    <col min="2322" max="2322" width="18.140625" style="8" customWidth="1"/>
    <col min="2323" max="2323" width="24.42578125" style="8" customWidth="1"/>
    <col min="2324" max="2325" width="11.85546875" style="8" customWidth="1"/>
    <col min="2326" max="2560" width="11.7109375" style="8"/>
    <col min="2561" max="2561" width="5.85546875" style="8" customWidth="1"/>
    <col min="2562" max="2562" width="16.5703125" style="8" customWidth="1"/>
    <col min="2563" max="2563" width="37" style="8" customWidth="1"/>
    <col min="2564" max="2568" width="11.7109375" style="8" hidden="1" customWidth="1"/>
    <col min="2569" max="2569" width="8.85546875" style="8" customWidth="1"/>
    <col min="2570" max="2570" width="8.140625" style="8" customWidth="1"/>
    <col min="2571" max="2571" width="13.42578125" style="8" customWidth="1"/>
    <col min="2572" max="2572" width="9.7109375" style="8" customWidth="1"/>
    <col min="2573" max="2573" width="9.28515625" style="8" customWidth="1"/>
    <col min="2574" max="2574" width="32" style="8" customWidth="1"/>
    <col min="2575" max="2575" width="26.5703125" style="8" customWidth="1"/>
    <col min="2576" max="2576" width="22.7109375" style="8" customWidth="1"/>
    <col min="2577" max="2577" width="17.5703125" style="8" customWidth="1"/>
    <col min="2578" max="2578" width="18.140625" style="8" customWidth="1"/>
    <col min="2579" max="2579" width="24.42578125" style="8" customWidth="1"/>
    <col min="2580" max="2581" width="11.85546875" style="8" customWidth="1"/>
    <col min="2582" max="2816" width="11.7109375" style="8"/>
    <col min="2817" max="2817" width="5.85546875" style="8" customWidth="1"/>
    <col min="2818" max="2818" width="16.5703125" style="8" customWidth="1"/>
    <col min="2819" max="2819" width="37" style="8" customWidth="1"/>
    <col min="2820" max="2824" width="11.7109375" style="8" hidden="1" customWidth="1"/>
    <col min="2825" max="2825" width="8.85546875" style="8" customWidth="1"/>
    <col min="2826" max="2826" width="8.140625" style="8" customWidth="1"/>
    <col min="2827" max="2827" width="13.42578125" style="8" customWidth="1"/>
    <col min="2828" max="2828" width="9.7109375" style="8" customWidth="1"/>
    <col min="2829" max="2829" width="9.28515625" style="8" customWidth="1"/>
    <col min="2830" max="2830" width="32" style="8" customWidth="1"/>
    <col min="2831" max="2831" width="26.5703125" style="8" customWidth="1"/>
    <col min="2832" max="2832" width="22.7109375" style="8" customWidth="1"/>
    <col min="2833" max="2833" width="17.5703125" style="8" customWidth="1"/>
    <col min="2834" max="2834" width="18.140625" style="8" customWidth="1"/>
    <col min="2835" max="2835" width="24.42578125" style="8" customWidth="1"/>
    <col min="2836" max="2837" width="11.85546875" style="8" customWidth="1"/>
    <col min="2838" max="3072" width="11.7109375" style="8"/>
    <col min="3073" max="3073" width="5.85546875" style="8" customWidth="1"/>
    <col min="3074" max="3074" width="16.5703125" style="8" customWidth="1"/>
    <col min="3075" max="3075" width="37" style="8" customWidth="1"/>
    <col min="3076" max="3080" width="11.7109375" style="8" hidden="1" customWidth="1"/>
    <col min="3081" max="3081" width="8.85546875" style="8" customWidth="1"/>
    <col min="3082" max="3082" width="8.140625" style="8" customWidth="1"/>
    <col min="3083" max="3083" width="13.42578125" style="8" customWidth="1"/>
    <col min="3084" max="3084" width="9.7109375" style="8" customWidth="1"/>
    <col min="3085" max="3085" width="9.28515625" style="8" customWidth="1"/>
    <col min="3086" max="3086" width="32" style="8" customWidth="1"/>
    <col min="3087" max="3087" width="26.5703125" style="8" customWidth="1"/>
    <col min="3088" max="3088" width="22.7109375" style="8" customWidth="1"/>
    <col min="3089" max="3089" width="17.5703125" style="8" customWidth="1"/>
    <col min="3090" max="3090" width="18.140625" style="8" customWidth="1"/>
    <col min="3091" max="3091" width="24.42578125" style="8" customWidth="1"/>
    <col min="3092" max="3093" width="11.85546875" style="8" customWidth="1"/>
    <col min="3094" max="3328" width="11.7109375" style="8"/>
    <col min="3329" max="3329" width="5.85546875" style="8" customWidth="1"/>
    <col min="3330" max="3330" width="16.5703125" style="8" customWidth="1"/>
    <col min="3331" max="3331" width="37" style="8" customWidth="1"/>
    <col min="3332" max="3336" width="11.7109375" style="8" hidden="1" customWidth="1"/>
    <col min="3337" max="3337" width="8.85546875" style="8" customWidth="1"/>
    <col min="3338" max="3338" width="8.140625" style="8" customWidth="1"/>
    <col min="3339" max="3339" width="13.42578125" style="8" customWidth="1"/>
    <col min="3340" max="3340" width="9.7109375" style="8" customWidth="1"/>
    <col min="3341" max="3341" width="9.28515625" style="8" customWidth="1"/>
    <col min="3342" max="3342" width="32" style="8" customWidth="1"/>
    <col min="3343" max="3343" width="26.5703125" style="8" customWidth="1"/>
    <col min="3344" max="3344" width="22.7109375" style="8" customWidth="1"/>
    <col min="3345" max="3345" width="17.5703125" style="8" customWidth="1"/>
    <col min="3346" max="3346" width="18.140625" style="8" customWidth="1"/>
    <col min="3347" max="3347" width="24.42578125" style="8" customWidth="1"/>
    <col min="3348" max="3349" width="11.85546875" style="8" customWidth="1"/>
    <col min="3350" max="3584" width="11.7109375" style="8"/>
    <col min="3585" max="3585" width="5.85546875" style="8" customWidth="1"/>
    <col min="3586" max="3586" width="16.5703125" style="8" customWidth="1"/>
    <col min="3587" max="3587" width="37" style="8" customWidth="1"/>
    <col min="3588" max="3592" width="11.7109375" style="8" hidden="1" customWidth="1"/>
    <col min="3593" max="3593" width="8.85546875" style="8" customWidth="1"/>
    <col min="3594" max="3594" width="8.140625" style="8" customWidth="1"/>
    <col min="3595" max="3595" width="13.42578125" style="8" customWidth="1"/>
    <col min="3596" max="3596" width="9.7109375" style="8" customWidth="1"/>
    <col min="3597" max="3597" width="9.28515625" style="8" customWidth="1"/>
    <col min="3598" max="3598" width="32" style="8" customWidth="1"/>
    <col min="3599" max="3599" width="26.5703125" style="8" customWidth="1"/>
    <col min="3600" max="3600" width="22.7109375" style="8" customWidth="1"/>
    <col min="3601" max="3601" width="17.5703125" style="8" customWidth="1"/>
    <col min="3602" max="3602" width="18.140625" style="8" customWidth="1"/>
    <col min="3603" max="3603" width="24.42578125" style="8" customWidth="1"/>
    <col min="3604" max="3605" width="11.85546875" style="8" customWidth="1"/>
    <col min="3606" max="3840" width="11.7109375" style="8"/>
    <col min="3841" max="3841" width="5.85546875" style="8" customWidth="1"/>
    <col min="3842" max="3842" width="16.5703125" style="8" customWidth="1"/>
    <col min="3843" max="3843" width="37" style="8" customWidth="1"/>
    <col min="3844" max="3848" width="11.7109375" style="8" hidden="1" customWidth="1"/>
    <col min="3849" max="3849" width="8.85546875" style="8" customWidth="1"/>
    <col min="3850" max="3850" width="8.140625" style="8" customWidth="1"/>
    <col min="3851" max="3851" width="13.42578125" style="8" customWidth="1"/>
    <col min="3852" max="3852" width="9.7109375" style="8" customWidth="1"/>
    <col min="3853" max="3853" width="9.28515625" style="8" customWidth="1"/>
    <col min="3854" max="3854" width="32" style="8" customWidth="1"/>
    <col min="3855" max="3855" width="26.5703125" style="8" customWidth="1"/>
    <col min="3856" max="3856" width="22.7109375" style="8" customWidth="1"/>
    <col min="3857" max="3857" width="17.5703125" style="8" customWidth="1"/>
    <col min="3858" max="3858" width="18.140625" style="8" customWidth="1"/>
    <col min="3859" max="3859" width="24.42578125" style="8" customWidth="1"/>
    <col min="3860" max="3861" width="11.85546875" style="8" customWidth="1"/>
    <col min="3862" max="4096" width="11.7109375" style="8"/>
    <col min="4097" max="4097" width="5.85546875" style="8" customWidth="1"/>
    <col min="4098" max="4098" width="16.5703125" style="8" customWidth="1"/>
    <col min="4099" max="4099" width="37" style="8" customWidth="1"/>
    <col min="4100" max="4104" width="11.7109375" style="8" hidden="1" customWidth="1"/>
    <col min="4105" max="4105" width="8.85546875" style="8" customWidth="1"/>
    <col min="4106" max="4106" width="8.140625" style="8" customWidth="1"/>
    <col min="4107" max="4107" width="13.42578125" style="8" customWidth="1"/>
    <col min="4108" max="4108" width="9.7109375" style="8" customWidth="1"/>
    <col min="4109" max="4109" width="9.28515625" style="8" customWidth="1"/>
    <col min="4110" max="4110" width="32" style="8" customWidth="1"/>
    <col min="4111" max="4111" width="26.5703125" style="8" customWidth="1"/>
    <col min="4112" max="4112" width="22.7109375" style="8" customWidth="1"/>
    <col min="4113" max="4113" width="17.5703125" style="8" customWidth="1"/>
    <col min="4114" max="4114" width="18.140625" style="8" customWidth="1"/>
    <col min="4115" max="4115" width="24.42578125" style="8" customWidth="1"/>
    <col min="4116" max="4117" width="11.85546875" style="8" customWidth="1"/>
    <col min="4118" max="4352" width="11.7109375" style="8"/>
    <col min="4353" max="4353" width="5.85546875" style="8" customWidth="1"/>
    <col min="4354" max="4354" width="16.5703125" style="8" customWidth="1"/>
    <col min="4355" max="4355" width="37" style="8" customWidth="1"/>
    <col min="4356" max="4360" width="11.7109375" style="8" hidden="1" customWidth="1"/>
    <col min="4361" max="4361" width="8.85546875" style="8" customWidth="1"/>
    <col min="4362" max="4362" width="8.140625" style="8" customWidth="1"/>
    <col min="4363" max="4363" width="13.42578125" style="8" customWidth="1"/>
    <col min="4364" max="4364" width="9.7109375" style="8" customWidth="1"/>
    <col min="4365" max="4365" width="9.28515625" style="8" customWidth="1"/>
    <col min="4366" max="4366" width="32" style="8" customWidth="1"/>
    <col min="4367" max="4367" width="26.5703125" style="8" customWidth="1"/>
    <col min="4368" max="4368" width="22.7109375" style="8" customWidth="1"/>
    <col min="4369" max="4369" width="17.5703125" style="8" customWidth="1"/>
    <col min="4370" max="4370" width="18.140625" style="8" customWidth="1"/>
    <col min="4371" max="4371" width="24.42578125" style="8" customWidth="1"/>
    <col min="4372" max="4373" width="11.85546875" style="8" customWidth="1"/>
    <col min="4374" max="4608" width="11.7109375" style="8"/>
    <col min="4609" max="4609" width="5.85546875" style="8" customWidth="1"/>
    <col min="4610" max="4610" width="16.5703125" style="8" customWidth="1"/>
    <col min="4611" max="4611" width="37" style="8" customWidth="1"/>
    <col min="4612" max="4616" width="11.7109375" style="8" hidden="1" customWidth="1"/>
    <col min="4617" max="4617" width="8.85546875" style="8" customWidth="1"/>
    <col min="4618" max="4618" width="8.140625" style="8" customWidth="1"/>
    <col min="4619" max="4619" width="13.42578125" style="8" customWidth="1"/>
    <col min="4620" max="4620" width="9.7109375" style="8" customWidth="1"/>
    <col min="4621" max="4621" width="9.28515625" style="8" customWidth="1"/>
    <col min="4622" max="4622" width="32" style="8" customWidth="1"/>
    <col min="4623" max="4623" width="26.5703125" style="8" customWidth="1"/>
    <col min="4624" max="4624" width="22.7109375" style="8" customWidth="1"/>
    <col min="4625" max="4625" width="17.5703125" style="8" customWidth="1"/>
    <col min="4626" max="4626" width="18.140625" style="8" customWidth="1"/>
    <col min="4627" max="4627" width="24.42578125" style="8" customWidth="1"/>
    <col min="4628" max="4629" width="11.85546875" style="8" customWidth="1"/>
    <col min="4630" max="4864" width="11.7109375" style="8"/>
    <col min="4865" max="4865" width="5.85546875" style="8" customWidth="1"/>
    <col min="4866" max="4866" width="16.5703125" style="8" customWidth="1"/>
    <col min="4867" max="4867" width="37" style="8" customWidth="1"/>
    <col min="4868" max="4872" width="11.7109375" style="8" hidden="1" customWidth="1"/>
    <col min="4873" max="4873" width="8.85546875" style="8" customWidth="1"/>
    <col min="4874" max="4874" width="8.140625" style="8" customWidth="1"/>
    <col min="4875" max="4875" width="13.42578125" style="8" customWidth="1"/>
    <col min="4876" max="4876" width="9.7109375" style="8" customWidth="1"/>
    <col min="4877" max="4877" width="9.28515625" style="8" customWidth="1"/>
    <col min="4878" max="4878" width="32" style="8" customWidth="1"/>
    <col min="4879" max="4879" width="26.5703125" style="8" customWidth="1"/>
    <col min="4880" max="4880" width="22.7109375" style="8" customWidth="1"/>
    <col min="4881" max="4881" width="17.5703125" style="8" customWidth="1"/>
    <col min="4882" max="4882" width="18.140625" style="8" customWidth="1"/>
    <col min="4883" max="4883" width="24.42578125" style="8" customWidth="1"/>
    <col min="4884" max="4885" width="11.85546875" style="8" customWidth="1"/>
    <col min="4886" max="5120" width="11.7109375" style="8"/>
    <col min="5121" max="5121" width="5.85546875" style="8" customWidth="1"/>
    <col min="5122" max="5122" width="16.5703125" style="8" customWidth="1"/>
    <col min="5123" max="5123" width="37" style="8" customWidth="1"/>
    <col min="5124" max="5128" width="11.7109375" style="8" hidden="1" customWidth="1"/>
    <col min="5129" max="5129" width="8.85546875" style="8" customWidth="1"/>
    <col min="5130" max="5130" width="8.140625" style="8" customWidth="1"/>
    <col min="5131" max="5131" width="13.42578125" style="8" customWidth="1"/>
    <col min="5132" max="5132" width="9.7109375" style="8" customWidth="1"/>
    <col min="5133" max="5133" width="9.28515625" style="8" customWidth="1"/>
    <col min="5134" max="5134" width="32" style="8" customWidth="1"/>
    <col min="5135" max="5135" width="26.5703125" style="8" customWidth="1"/>
    <col min="5136" max="5136" width="22.7109375" style="8" customWidth="1"/>
    <col min="5137" max="5137" width="17.5703125" style="8" customWidth="1"/>
    <col min="5138" max="5138" width="18.140625" style="8" customWidth="1"/>
    <col min="5139" max="5139" width="24.42578125" style="8" customWidth="1"/>
    <col min="5140" max="5141" width="11.85546875" style="8" customWidth="1"/>
    <col min="5142" max="5376" width="11.7109375" style="8"/>
    <col min="5377" max="5377" width="5.85546875" style="8" customWidth="1"/>
    <col min="5378" max="5378" width="16.5703125" style="8" customWidth="1"/>
    <col min="5379" max="5379" width="37" style="8" customWidth="1"/>
    <col min="5380" max="5384" width="11.7109375" style="8" hidden="1" customWidth="1"/>
    <col min="5385" max="5385" width="8.85546875" style="8" customWidth="1"/>
    <col min="5386" max="5386" width="8.140625" style="8" customWidth="1"/>
    <col min="5387" max="5387" width="13.42578125" style="8" customWidth="1"/>
    <col min="5388" max="5388" width="9.7109375" style="8" customWidth="1"/>
    <col min="5389" max="5389" width="9.28515625" style="8" customWidth="1"/>
    <col min="5390" max="5390" width="32" style="8" customWidth="1"/>
    <col min="5391" max="5391" width="26.5703125" style="8" customWidth="1"/>
    <col min="5392" max="5392" width="22.7109375" style="8" customWidth="1"/>
    <col min="5393" max="5393" width="17.5703125" style="8" customWidth="1"/>
    <col min="5394" max="5394" width="18.140625" style="8" customWidth="1"/>
    <col min="5395" max="5395" width="24.42578125" style="8" customWidth="1"/>
    <col min="5396" max="5397" width="11.85546875" style="8" customWidth="1"/>
    <col min="5398" max="5632" width="11.7109375" style="8"/>
    <col min="5633" max="5633" width="5.85546875" style="8" customWidth="1"/>
    <col min="5634" max="5634" width="16.5703125" style="8" customWidth="1"/>
    <col min="5635" max="5635" width="37" style="8" customWidth="1"/>
    <col min="5636" max="5640" width="11.7109375" style="8" hidden="1" customWidth="1"/>
    <col min="5641" max="5641" width="8.85546875" style="8" customWidth="1"/>
    <col min="5642" max="5642" width="8.140625" style="8" customWidth="1"/>
    <col min="5643" max="5643" width="13.42578125" style="8" customWidth="1"/>
    <col min="5644" max="5644" width="9.7109375" style="8" customWidth="1"/>
    <col min="5645" max="5645" width="9.28515625" style="8" customWidth="1"/>
    <col min="5646" max="5646" width="32" style="8" customWidth="1"/>
    <col min="5647" max="5647" width="26.5703125" style="8" customWidth="1"/>
    <col min="5648" max="5648" width="22.7109375" style="8" customWidth="1"/>
    <col min="5649" max="5649" width="17.5703125" style="8" customWidth="1"/>
    <col min="5650" max="5650" width="18.140625" style="8" customWidth="1"/>
    <col min="5651" max="5651" width="24.42578125" style="8" customWidth="1"/>
    <col min="5652" max="5653" width="11.85546875" style="8" customWidth="1"/>
    <col min="5654" max="5888" width="11.7109375" style="8"/>
    <col min="5889" max="5889" width="5.85546875" style="8" customWidth="1"/>
    <col min="5890" max="5890" width="16.5703125" style="8" customWidth="1"/>
    <col min="5891" max="5891" width="37" style="8" customWidth="1"/>
    <col min="5892" max="5896" width="11.7109375" style="8" hidden="1" customWidth="1"/>
    <col min="5897" max="5897" width="8.85546875" style="8" customWidth="1"/>
    <col min="5898" max="5898" width="8.140625" style="8" customWidth="1"/>
    <col min="5899" max="5899" width="13.42578125" style="8" customWidth="1"/>
    <col min="5900" max="5900" width="9.7109375" style="8" customWidth="1"/>
    <col min="5901" max="5901" width="9.28515625" style="8" customWidth="1"/>
    <col min="5902" max="5902" width="32" style="8" customWidth="1"/>
    <col min="5903" max="5903" width="26.5703125" style="8" customWidth="1"/>
    <col min="5904" max="5904" width="22.7109375" style="8" customWidth="1"/>
    <col min="5905" max="5905" width="17.5703125" style="8" customWidth="1"/>
    <col min="5906" max="5906" width="18.140625" style="8" customWidth="1"/>
    <col min="5907" max="5907" width="24.42578125" style="8" customWidth="1"/>
    <col min="5908" max="5909" width="11.85546875" style="8" customWidth="1"/>
    <col min="5910" max="6144" width="11.7109375" style="8"/>
    <col min="6145" max="6145" width="5.85546875" style="8" customWidth="1"/>
    <col min="6146" max="6146" width="16.5703125" style="8" customWidth="1"/>
    <col min="6147" max="6147" width="37" style="8" customWidth="1"/>
    <col min="6148" max="6152" width="11.7109375" style="8" hidden="1" customWidth="1"/>
    <col min="6153" max="6153" width="8.85546875" style="8" customWidth="1"/>
    <col min="6154" max="6154" width="8.140625" style="8" customWidth="1"/>
    <col min="6155" max="6155" width="13.42578125" style="8" customWidth="1"/>
    <col min="6156" max="6156" width="9.7109375" style="8" customWidth="1"/>
    <col min="6157" max="6157" width="9.28515625" style="8" customWidth="1"/>
    <col min="6158" max="6158" width="32" style="8" customWidth="1"/>
    <col min="6159" max="6159" width="26.5703125" style="8" customWidth="1"/>
    <col min="6160" max="6160" width="22.7109375" style="8" customWidth="1"/>
    <col min="6161" max="6161" width="17.5703125" style="8" customWidth="1"/>
    <col min="6162" max="6162" width="18.140625" style="8" customWidth="1"/>
    <col min="6163" max="6163" width="24.42578125" style="8" customWidth="1"/>
    <col min="6164" max="6165" width="11.85546875" style="8" customWidth="1"/>
    <col min="6166" max="6400" width="11.7109375" style="8"/>
    <col min="6401" max="6401" width="5.85546875" style="8" customWidth="1"/>
    <col min="6402" max="6402" width="16.5703125" style="8" customWidth="1"/>
    <col min="6403" max="6403" width="37" style="8" customWidth="1"/>
    <col min="6404" max="6408" width="11.7109375" style="8" hidden="1" customWidth="1"/>
    <col min="6409" max="6409" width="8.85546875" style="8" customWidth="1"/>
    <col min="6410" max="6410" width="8.140625" style="8" customWidth="1"/>
    <col min="6411" max="6411" width="13.42578125" style="8" customWidth="1"/>
    <col min="6412" max="6412" width="9.7109375" style="8" customWidth="1"/>
    <col min="6413" max="6413" width="9.28515625" style="8" customWidth="1"/>
    <col min="6414" max="6414" width="32" style="8" customWidth="1"/>
    <col min="6415" max="6415" width="26.5703125" style="8" customWidth="1"/>
    <col min="6416" max="6416" width="22.7109375" style="8" customWidth="1"/>
    <col min="6417" max="6417" width="17.5703125" style="8" customWidth="1"/>
    <col min="6418" max="6418" width="18.140625" style="8" customWidth="1"/>
    <col min="6419" max="6419" width="24.42578125" style="8" customWidth="1"/>
    <col min="6420" max="6421" width="11.85546875" style="8" customWidth="1"/>
    <col min="6422" max="6656" width="11.7109375" style="8"/>
    <col min="6657" max="6657" width="5.85546875" style="8" customWidth="1"/>
    <col min="6658" max="6658" width="16.5703125" style="8" customWidth="1"/>
    <col min="6659" max="6659" width="37" style="8" customWidth="1"/>
    <col min="6660" max="6664" width="11.7109375" style="8" hidden="1" customWidth="1"/>
    <col min="6665" max="6665" width="8.85546875" style="8" customWidth="1"/>
    <col min="6666" max="6666" width="8.140625" style="8" customWidth="1"/>
    <col min="6667" max="6667" width="13.42578125" style="8" customWidth="1"/>
    <col min="6668" max="6668" width="9.7109375" style="8" customWidth="1"/>
    <col min="6669" max="6669" width="9.28515625" style="8" customWidth="1"/>
    <col min="6670" max="6670" width="32" style="8" customWidth="1"/>
    <col min="6671" max="6671" width="26.5703125" style="8" customWidth="1"/>
    <col min="6672" max="6672" width="22.7109375" style="8" customWidth="1"/>
    <col min="6673" max="6673" width="17.5703125" style="8" customWidth="1"/>
    <col min="6674" max="6674" width="18.140625" style="8" customWidth="1"/>
    <col min="6675" max="6675" width="24.42578125" style="8" customWidth="1"/>
    <col min="6676" max="6677" width="11.85546875" style="8" customWidth="1"/>
    <col min="6678" max="6912" width="11.7109375" style="8"/>
    <col min="6913" max="6913" width="5.85546875" style="8" customWidth="1"/>
    <col min="6914" max="6914" width="16.5703125" style="8" customWidth="1"/>
    <col min="6915" max="6915" width="37" style="8" customWidth="1"/>
    <col min="6916" max="6920" width="11.7109375" style="8" hidden="1" customWidth="1"/>
    <col min="6921" max="6921" width="8.85546875" style="8" customWidth="1"/>
    <col min="6922" max="6922" width="8.140625" style="8" customWidth="1"/>
    <col min="6923" max="6923" width="13.42578125" style="8" customWidth="1"/>
    <col min="6924" max="6924" width="9.7109375" style="8" customWidth="1"/>
    <col min="6925" max="6925" width="9.28515625" style="8" customWidth="1"/>
    <col min="6926" max="6926" width="32" style="8" customWidth="1"/>
    <col min="6927" max="6927" width="26.5703125" style="8" customWidth="1"/>
    <col min="6928" max="6928" width="22.7109375" style="8" customWidth="1"/>
    <col min="6929" max="6929" width="17.5703125" style="8" customWidth="1"/>
    <col min="6930" max="6930" width="18.140625" style="8" customWidth="1"/>
    <col min="6931" max="6931" width="24.42578125" style="8" customWidth="1"/>
    <col min="6932" max="6933" width="11.85546875" style="8" customWidth="1"/>
    <col min="6934" max="7168" width="11.7109375" style="8"/>
    <col min="7169" max="7169" width="5.85546875" style="8" customWidth="1"/>
    <col min="7170" max="7170" width="16.5703125" style="8" customWidth="1"/>
    <col min="7171" max="7171" width="37" style="8" customWidth="1"/>
    <col min="7172" max="7176" width="11.7109375" style="8" hidden="1" customWidth="1"/>
    <col min="7177" max="7177" width="8.85546875" style="8" customWidth="1"/>
    <col min="7178" max="7178" width="8.140625" style="8" customWidth="1"/>
    <col min="7179" max="7179" width="13.42578125" style="8" customWidth="1"/>
    <col min="7180" max="7180" width="9.7109375" style="8" customWidth="1"/>
    <col min="7181" max="7181" width="9.28515625" style="8" customWidth="1"/>
    <col min="7182" max="7182" width="32" style="8" customWidth="1"/>
    <col min="7183" max="7183" width="26.5703125" style="8" customWidth="1"/>
    <col min="7184" max="7184" width="22.7109375" style="8" customWidth="1"/>
    <col min="7185" max="7185" width="17.5703125" style="8" customWidth="1"/>
    <col min="7186" max="7186" width="18.140625" style="8" customWidth="1"/>
    <col min="7187" max="7187" width="24.42578125" style="8" customWidth="1"/>
    <col min="7188" max="7189" width="11.85546875" style="8" customWidth="1"/>
    <col min="7190" max="7424" width="11.7109375" style="8"/>
    <col min="7425" max="7425" width="5.85546875" style="8" customWidth="1"/>
    <col min="7426" max="7426" width="16.5703125" style="8" customWidth="1"/>
    <col min="7427" max="7427" width="37" style="8" customWidth="1"/>
    <col min="7428" max="7432" width="11.7109375" style="8" hidden="1" customWidth="1"/>
    <col min="7433" max="7433" width="8.85546875" style="8" customWidth="1"/>
    <col min="7434" max="7434" width="8.140625" style="8" customWidth="1"/>
    <col min="7435" max="7435" width="13.42578125" style="8" customWidth="1"/>
    <col min="7436" max="7436" width="9.7109375" style="8" customWidth="1"/>
    <col min="7437" max="7437" width="9.28515625" style="8" customWidth="1"/>
    <col min="7438" max="7438" width="32" style="8" customWidth="1"/>
    <col min="7439" max="7439" width="26.5703125" style="8" customWidth="1"/>
    <col min="7440" max="7440" width="22.7109375" style="8" customWidth="1"/>
    <col min="7441" max="7441" width="17.5703125" style="8" customWidth="1"/>
    <col min="7442" max="7442" width="18.140625" style="8" customWidth="1"/>
    <col min="7443" max="7443" width="24.42578125" style="8" customWidth="1"/>
    <col min="7444" max="7445" width="11.85546875" style="8" customWidth="1"/>
    <col min="7446" max="7680" width="11.7109375" style="8"/>
    <col min="7681" max="7681" width="5.85546875" style="8" customWidth="1"/>
    <col min="7682" max="7682" width="16.5703125" style="8" customWidth="1"/>
    <col min="7683" max="7683" width="37" style="8" customWidth="1"/>
    <col min="7684" max="7688" width="11.7109375" style="8" hidden="1" customWidth="1"/>
    <col min="7689" max="7689" width="8.85546875" style="8" customWidth="1"/>
    <col min="7690" max="7690" width="8.140625" style="8" customWidth="1"/>
    <col min="7691" max="7691" width="13.42578125" style="8" customWidth="1"/>
    <col min="7692" max="7692" width="9.7109375" style="8" customWidth="1"/>
    <col min="7693" max="7693" width="9.28515625" style="8" customWidth="1"/>
    <col min="7694" max="7694" width="32" style="8" customWidth="1"/>
    <col min="7695" max="7695" width="26.5703125" style="8" customWidth="1"/>
    <col min="7696" max="7696" width="22.7109375" style="8" customWidth="1"/>
    <col min="7697" max="7697" width="17.5703125" style="8" customWidth="1"/>
    <col min="7698" max="7698" width="18.140625" style="8" customWidth="1"/>
    <col min="7699" max="7699" width="24.42578125" style="8" customWidth="1"/>
    <col min="7700" max="7701" width="11.85546875" style="8" customWidth="1"/>
    <col min="7702" max="7936" width="11.7109375" style="8"/>
    <col min="7937" max="7937" width="5.85546875" style="8" customWidth="1"/>
    <col min="7938" max="7938" width="16.5703125" style="8" customWidth="1"/>
    <col min="7939" max="7939" width="37" style="8" customWidth="1"/>
    <col min="7940" max="7944" width="11.7109375" style="8" hidden="1" customWidth="1"/>
    <col min="7945" max="7945" width="8.85546875" style="8" customWidth="1"/>
    <col min="7946" max="7946" width="8.140625" style="8" customWidth="1"/>
    <col min="7947" max="7947" width="13.42578125" style="8" customWidth="1"/>
    <col min="7948" max="7948" width="9.7109375" style="8" customWidth="1"/>
    <col min="7949" max="7949" width="9.28515625" style="8" customWidth="1"/>
    <col min="7950" max="7950" width="32" style="8" customWidth="1"/>
    <col min="7951" max="7951" width="26.5703125" style="8" customWidth="1"/>
    <col min="7952" max="7952" width="22.7109375" style="8" customWidth="1"/>
    <col min="7953" max="7953" width="17.5703125" style="8" customWidth="1"/>
    <col min="7954" max="7954" width="18.140625" style="8" customWidth="1"/>
    <col min="7955" max="7955" width="24.42578125" style="8" customWidth="1"/>
    <col min="7956" max="7957" width="11.85546875" style="8" customWidth="1"/>
    <col min="7958" max="8192" width="11.7109375" style="8"/>
    <col min="8193" max="8193" width="5.85546875" style="8" customWidth="1"/>
    <col min="8194" max="8194" width="16.5703125" style="8" customWidth="1"/>
    <col min="8195" max="8195" width="37" style="8" customWidth="1"/>
    <col min="8196" max="8200" width="11.7109375" style="8" hidden="1" customWidth="1"/>
    <col min="8201" max="8201" width="8.85546875" style="8" customWidth="1"/>
    <col min="8202" max="8202" width="8.140625" style="8" customWidth="1"/>
    <col min="8203" max="8203" width="13.42578125" style="8" customWidth="1"/>
    <col min="8204" max="8204" width="9.7109375" style="8" customWidth="1"/>
    <col min="8205" max="8205" width="9.28515625" style="8" customWidth="1"/>
    <col min="8206" max="8206" width="32" style="8" customWidth="1"/>
    <col min="8207" max="8207" width="26.5703125" style="8" customWidth="1"/>
    <col min="8208" max="8208" width="22.7109375" style="8" customWidth="1"/>
    <col min="8209" max="8209" width="17.5703125" style="8" customWidth="1"/>
    <col min="8210" max="8210" width="18.140625" style="8" customWidth="1"/>
    <col min="8211" max="8211" width="24.42578125" style="8" customWidth="1"/>
    <col min="8212" max="8213" width="11.85546875" style="8" customWidth="1"/>
    <col min="8214" max="8448" width="11.7109375" style="8"/>
    <col min="8449" max="8449" width="5.85546875" style="8" customWidth="1"/>
    <col min="8450" max="8450" width="16.5703125" style="8" customWidth="1"/>
    <col min="8451" max="8451" width="37" style="8" customWidth="1"/>
    <col min="8452" max="8456" width="11.7109375" style="8" hidden="1" customWidth="1"/>
    <col min="8457" max="8457" width="8.85546875" style="8" customWidth="1"/>
    <col min="8458" max="8458" width="8.140625" style="8" customWidth="1"/>
    <col min="8459" max="8459" width="13.42578125" style="8" customWidth="1"/>
    <col min="8460" max="8460" width="9.7109375" style="8" customWidth="1"/>
    <col min="8461" max="8461" width="9.28515625" style="8" customWidth="1"/>
    <col min="8462" max="8462" width="32" style="8" customWidth="1"/>
    <col min="8463" max="8463" width="26.5703125" style="8" customWidth="1"/>
    <col min="8464" max="8464" width="22.7109375" style="8" customWidth="1"/>
    <col min="8465" max="8465" width="17.5703125" style="8" customWidth="1"/>
    <col min="8466" max="8466" width="18.140625" style="8" customWidth="1"/>
    <col min="8467" max="8467" width="24.42578125" style="8" customWidth="1"/>
    <col min="8468" max="8469" width="11.85546875" style="8" customWidth="1"/>
    <col min="8470" max="8704" width="11.7109375" style="8"/>
    <col min="8705" max="8705" width="5.85546875" style="8" customWidth="1"/>
    <col min="8706" max="8706" width="16.5703125" style="8" customWidth="1"/>
    <col min="8707" max="8707" width="37" style="8" customWidth="1"/>
    <col min="8708" max="8712" width="11.7109375" style="8" hidden="1" customWidth="1"/>
    <col min="8713" max="8713" width="8.85546875" style="8" customWidth="1"/>
    <col min="8714" max="8714" width="8.140625" style="8" customWidth="1"/>
    <col min="8715" max="8715" width="13.42578125" style="8" customWidth="1"/>
    <col min="8716" max="8716" width="9.7109375" style="8" customWidth="1"/>
    <col min="8717" max="8717" width="9.28515625" style="8" customWidth="1"/>
    <col min="8718" max="8718" width="32" style="8" customWidth="1"/>
    <col min="8719" max="8719" width="26.5703125" style="8" customWidth="1"/>
    <col min="8720" max="8720" width="22.7109375" style="8" customWidth="1"/>
    <col min="8721" max="8721" width="17.5703125" style="8" customWidth="1"/>
    <col min="8722" max="8722" width="18.140625" style="8" customWidth="1"/>
    <col min="8723" max="8723" width="24.42578125" style="8" customWidth="1"/>
    <col min="8724" max="8725" width="11.85546875" style="8" customWidth="1"/>
    <col min="8726" max="8960" width="11.7109375" style="8"/>
    <col min="8961" max="8961" width="5.85546875" style="8" customWidth="1"/>
    <col min="8962" max="8962" width="16.5703125" style="8" customWidth="1"/>
    <col min="8963" max="8963" width="37" style="8" customWidth="1"/>
    <col min="8964" max="8968" width="11.7109375" style="8" hidden="1" customWidth="1"/>
    <col min="8969" max="8969" width="8.85546875" style="8" customWidth="1"/>
    <col min="8970" max="8970" width="8.140625" style="8" customWidth="1"/>
    <col min="8971" max="8971" width="13.42578125" style="8" customWidth="1"/>
    <col min="8972" max="8972" width="9.7109375" style="8" customWidth="1"/>
    <col min="8973" max="8973" width="9.28515625" style="8" customWidth="1"/>
    <col min="8974" max="8974" width="32" style="8" customWidth="1"/>
    <col min="8975" max="8975" width="26.5703125" style="8" customWidth="1"/>
    <col min="8976" max="8976" width="22.7109375" style="8" customWidth="1"/>
    <col min="8977" max="8977" width="17.5703125" style="8" customWidth="1"/>
    <col min="8978" max="8978" width="18.140625" style="8" customWidth="1"/>
    <col min="8979" max="8979" width="24.42578125" style="8" customWidth="1"/>
    <col min="8980" max="8981" width="11.85546875" style="8" customWidth="1"/>
    <col min="8982" max="9216" width="11.7109375" style="8"/>
    <col min="9217" max="9217" width="5.85546875" style="8" customWidth="1"/>
    <col min="9218" max="9218" width="16.5703125" style="8" customWidth="1"/>
    <col min="9219" max="9219" width="37" style="8" customWidth="1"/>
    <col min="9220" max="9224" width="11.7109375" style="8" hidden="1" customWidth="1"/>
    <col min="9225" max="9225" width="8.85546875" style="8" customWidth="1"/>
    <col min="9226" max="9226" width="8.140625" style="8" customWidth="1"/>
    <col min="9227" max="9227" width="13.42578125" style="8" customWidth="1"/>
    <col min="9228" max="9228" width="9.7109375" style="8" customWidth="1"/>
    <col min="9229" max="9229" width="9.28515625" style="8" customWidth="1"/>
    <col min="9230" max="9230" width="32" style="8" customWidth="1"/>
    <col min="9231" max="9231" width="26.5703125" style="8" customWidth="1"/>
    <col min="9232" max="9232" width="22.7109375" style="8" customWidth="1"/>
    <col min="9233" max="9233" width="17.5703125" style="8" customWidth="1"/>
    <col min="9234" max="9234" width="18.140625" style="8" customWidth="1"/>
    <col min="9235" max="9235" width="24.42578125" style="8" customWidth="1"/>
    <col min="9236" max="9237" width="11.85546875" style="8" customWidth="1"/>
    <col min="9238" max="9472" width="11.7109375" style="8"/>
    <col min="9473" max="9473" width="5.85546875" style="8" customWidth="1"/>
    <col min="9474" max="9474" width="16.5703125" style="8" customWidth="1"/>
    <col min="9475" max="9475" width="37" style="8" customWidth="1"/>
    <col min="9476" max="9480" width="11.7109375" style="8" hidden="1" customWidth="1"/>
    <col min="9481" max="9481" width="8.85546875" style="8" customWidth="1"/>
    <col min="9482" max="9482" width="8.140625" style="8" customWidth="1"/>
    <col min="9483" max="9483" width="13.42578125" style="8" customWidth="1"/>
    <col min="9484" max="9484" width="9.7109375" style="8" customWidth="1"/>
    <col min="9485" max="9485" width="9.28515625" style="8" customWidth="1"/>
    <col min="9486" max="9486" width="32" style="8" customWidth="1"/>
    <col min="9487" max="9487" width="26.5703125" style="8" customWidth="1"/>
    <col min="9488" max="9488" width="22.7109375" style="8" customWidth="1"/>
    <col min="9489" max="9489" width="17.5703125" style="8" customWidth="1"/>
    <col min="9490" max="9490" width="18.140625" style="8" customWidth="1"/>
    <col min="9491" max="9491" width="24.42578125" style="8" customWidth="1"/>
    <col min="9492" max="9493" width="11.85546875" style="8" customWidth="1"/>
    <col min="9494" max="9728" width="11.7109375" style="8"/>
    <col min="9729" max="9729" width="5.85546875" style="8" customWidth="1"/>
    <col min="9730" max="9730" width="16.5703125" style="8" customWidth="1"/>
    <col min="9731" max="9731" width="37" style="8" customWidth="1"/>
    <col min="9732" max="9736" width="11.7109375" style="8" hidden="1" customWidth="1"/>
    <col min="9737" max="9737" width="8.85546875" style="8" customWidth="1"/>
    <col min="9738" max="9738" width="8.140625" style="8" customWidth="1"/>
    <col min="9739" max="9739" width="13.42578125" style="8" customWidth="1"/>
    <col min="9740" max="9740" width="9.7109375" style="8" customWidth="1"/>
    <col min="9741" max="9741" width="9.28515625" style="8" customWidth="1"/>
    <col min="9742" max="9742" width="32" style="8" customWidth="1"/>
    <col min="9743" max="9743" width="26.5703125" style="8" customWidth="1"/>
    <col min="9744" max="9744" width="22.7109375" style="8" customWidth="1"/>
    <col min="9745" max="9745" width="17.5703125" style="8" customWidth="1"/>
    <col min="9746" max="9746" width="18.140625" style="8" customWidth="1"/>
    <col min="9747" max="9747" width="24.42578125" style="8" customWidth="1"/>
    <col min="9748" max="9749" width="11.85546875" style="8" customWidth="1"/>
    <col min="9750" max="9984" width="11.7109375" style="8"/>
    <col min="9985" max="9985" width="5.85546875" style="8" customWidth="1"/>
    <col min="9986" max="9986" width="16.5703125" style="8" customWidth="1"/>
    <col min="9987" max="9987" width="37" style="8" customWidth="1"/>
    <col min="9988" max="9992" width="11.7109375" style="8" hidden="1" customWidth="1"/>
    <col min="9993" max="9993" width="8.85546875" style="8" customWidth="1"/>
    <col min="9994" max="9994" width="8.140625" style="8" customWidth="1"/>
    <col min="9995" max="9995" width="13.42578125" style="8" customWidth="1"/>
    <col min="9996" max="9996" width="9.7109375" style="8" customWidth="1"/>
    <col min="9997" max="9997" width="9.28515625" style="8" customWidth="1"/>
    <col min="9998" max="9998" width="32" style="8" customWidth="1"/>
    <col min="9999" max="9999" width="26.5703125" style="8" customWidth="1"/>
    <col min="10000" max="10000" width="22.7109375" style="8" customWidth="1"/>
    <col min="10001" max="10001" width="17.5703125" style="8" customWidth="1"/>
    <col min="10002" max="10002" width="18.140625" style="8" customWidth="1"/>
    <col min="10003" max="10003" width="24.42578125" style="8" customWidth="1"/>
    <col min="10004" max="10005" width="11.85546875" style="8" customWidth="1"/>
    <col min="10006" max="10240" width="11.7109375" style="8"/>
    <col min="10241" max="10241" width="5.85546875" style="8" customWidth="1"/>
    <col min="10242" max="10242" width="16.5703125" style="8" customWidth="1"/>
    <col min="10243" max="10243" width="37" style="8" customWidth="1"/>
    <col min="10244" max="10248" width="11.7109375" style="8" hidden="1" customWidth="1"/>
    <col min="10249" max="10249" width="8.85546875" style="8" customWidth="1"/>
    <col min="10250" max="10250" width="8.140625" style="8" customWidth="1"/>
    <col min="10251" max="10251" width="13.42578125" style="8" customWidth="1"/>
    <col min="10252" max="10252" width="9.7109375" style="8" customWidth="1"/>
    <col min="10253" max="10253" width="9.28515625" style="8" customWidth="1"/>
    <col min="10254" max="10254" width="32" style="8" customWidth="1"/>
    <col min="10255" max="10255" width="26.5703125" style="8" customWidth="1"/>
    <col min="10256" max="10256" width="22.7109375" style="8" customWidth="1"/>
    <col min="10257" max="10257" width="17.5703125" style="8" customWidth="1"/>
    <col min="10258" max="10258" width="18.140625" style="8" customWidth="1"/>
    <col min="10259" max="10259" width="24.42578125" style="8" customWidth="1"/>
    <col min="10260" max="10261" width="11.85546875" style="8" customWidth="1"/>
    <col min="10262" max="10496" width="11.7109375" style="8"/>
    <col min="10497" max="10497" width="5.85546875" style="8" customWidth="1"/>
    <col min="10498" max="10498" width="16.5703125" style="8" customWidth="1"/>
    <col min="10499" max="10499" width="37" style="8" customWidth="1"/>
    <col min="10500" max="10504" width="11.7109375" style="8" hidden="1" customWidth="1"/>
    <col min="10505" max="10505" width="8.85546875" style="8" customWidth="1"/>
    <col min="10506" max="10506" width="8.140625" style="8" customWidth="1"/>
    <col min="10507" max="10507" width="13.42578125" style="8" customWidth="1"/>
    <col min="10508" max="10508" width="9.7109375" style="8" customWidth="1"/>
    <col min="10509" max="10509" width="9.28515625" style="8" customWidth="1"/>
    <col min="10510" max="10510" width="32" style="8" customWidth="1"/>
    <col min="10511" max="10511" width="26.5703125" style="8" customWidth="1"/>
    <col min="10512" max="10512" width="22.7109375" style="8" customWidth="1"/>
    <col min="10513" max="10513" width="17.5703125" style="8" customWidth="1"/>
    <col min="10514" max="10514" width="18.140625" style="8" customWidth="1"/>
    <col min="10515" max="10515" width="24.42578125" style="8" customWidth="1"/>
    <col min="10516" max="10517" width="11.85546875" style="8" customWidth="1"/>
    <col min="10518" max="10752" width="11.7109375" style="8"/>
    <col min="10753" max="10753" width="5.85546875" style="8" customWidth="1"/>
    <col min="10754" max="10754" width="16.5703125" style="8" customWidth="1"/>
    <col min="10755" max="10755" width="37" style="8" customWidth="1"/>
    <col min="10756" max="10760" width="11.7109375" style="8" hidden="1" customWidth="1"/>
    <col min="10761" max="10761" width="8.85546875" style="8" customWidth="1"/>
    <col min="10762" max="10762" width="8.140625" style="8" customWidth="1"/>
    <col min="10763" max="10763" width="13.42578125" style="8" customWidth="1"/>
    <col min="10764" max="10764" width="9.7109375" style="8" customWidth="1"/>
    <col min="10765" max="10765" width="9.28515625" style="8" customWidth="1"/>
    <col min="10766" max="10766" width="32" style="8" customWidth="1"/>
    <col min="10767" max="10767" width="26.5703125" style="8" customWidth="1"/>
    <col min="10768" max="10768" width="22.7109375" style="8" customWidth="1"/>
    <col min="10769" max="10769" width="17.5703125" style="8" customWidth="1"/>
    <col min="10770" max="10770" width="18.140625" style="8" customWidth="1"/>
    <col min="10771" max="10771" width="24.42578125" style="8" customWidth="1"/>
    <col min="10772" max="10773" width="11.85546875" style="8" customWidth="1"/>
    <col min="10774" max="11008" width="11.7109375" style="8"/>
    <col min="11009" max="11009" width="5.85546875" style="8" customWidth="1"/>
    <col min="11010" max="11010" width="16.5703125" style="8" customWidth="1"/>
    <col min="11011" max="11011" width="37" style="8" customWidth="1"/>
    <col min="11012" max="11016" width="11.7109375" style="8" hidden="1" customWidth="1"/>
    <col min="11017" max="11017" width="8.85546875" style="8" customWidth="1"/>
    <col min="11018" max="11018" width="8.140625" style="8" customWidth="1"/>
    <col min="11019" max="11019" width="13.42578125" style="8" customWidth="1"/>
    <col min="11020" max="11020" width="9.7109375" style="8" customWidth="1"/>
    <col min="11021" max="11021" width="9.28515625" style="8" customWidth="1"/>
    <col min="11022" max="11022" width="32" style="8" customWidth="1"/>
    <col min="11023" max="11023" width="26.5703125" style="8" customWidth="1"/>
    <col min="11024" max="11024" width="22.7109375" style="8" customWidth="1"/>
    <col min="11025" max="11025" width="17.5703125" style="8" customWidth="1"/>
    <col min="11026" max="11026" width="18.140625" style="8" customWidth="1"/>
    <col min="11027" max="11027" width="24.42578125" style="8" customWidth="1"/>
    <col min="11028" max="11029" width="11.85546875" style="8" customWidth="1"/>
    <col min="11030" max="11264" width="11.7109375" style="8"/>
    <col min="11265" max="11265" width="5.85546875" style="8" customWidth="1"/>
    <col min="11266" max="11266" width="16.5703125" style="8" customWidth="1"/>
    <col min="11267" max="11267" width="37" style="8" customWidth="1"/>
    <col min="11268" max="11272" width="11.7109375" style="8" hidden="1" customWidth="1"/>
    <col min="11273" max="11273" width="8.85546875" style="8" customWidth="1"/>
    <col min="11274" max="11274" width="8.140625" style="8" customWidth="1"/>
    <col min="11275" max="11275" width="13.42578125" style="8" customWidth="1"/>
    <col min="11276" max="11276" width="9.7109375" style="8" customWidth="1"/>
    <col min="11277" max="11277" width="9.28515625" style="8" customWidth="1"/>
    <col min="11278" max="11278" width="32" style="8" customWidth="1"/>
    <col min="11279" max="11279" width="26.5703125" style="8" customWidth="1"/>
    <col min="11280" max="11280" width="22.7109375" style="8" customWidth="1"/>
    <col min="11281" max="11281" width="17.5703125" style="8" customWidth="1"/>
    <col min="11282" max="11282" width="18.140625" style="8" customWidth="1"/>
    <col min="11283" max="11283" width="24.42578125" style="8" customWidth="1"/>
    <col min="11284" max="11285" width="11.85546875" style="8" customWidth="1"/>
    <col min="11286" max="11520" width="11.7109375" style="8"/>
    <col min="11521" max="11521" width="5.85546875" style="8" customWidth="1"/>
    <col min="11522" max="11522" width="16.5703125" style="8" customWidth="1"/>
    <col min="11523" max="11523" width="37" style="8" customWidth="1"/>
    <col min="11524" max="11528" width="11.7109375" style="8" hidden="1" customWidth="1"/>
    <col min="11529" max="11529" width="8.85546875" style="8" customWidth="1"/>
    <col min="11530" max="11530" width="8.140625" style="8" customWidth="1"/>
    <col min="11531" max="11531" width="13.42578125" style="8" customWidth="1"/>
    <col min="11532" max="11532" width="9.7109375" style="8" customWidth="1"/>
    <col min="11533" max="11533" width="9.28515625" style="8" customWidth="1"/>
    <col min="11534" max="11534" width="32" style="8" customWidth="1"/>
    <col min="11535" max="11535" width="26.5703125" style="8" customWidth="1"/>
    <col min="11536" max="11536" width="22.7109375" style="8" customWidth="1"/>
    <col min="11537" max="11537" width="17.5703125" style="8" customWidth="1"/>
    <col min="11538" max="11538" width="18.140625" style="8" customWidth="1"/>
    <col min="11539" max="11539" width="24.42578125" style="8" customWidth="1"/>
    <col min="11540" max="11541" width="11.85546875" style="8" customWidth="1"/>
    <col min="11542" max="11776" width="11.7109375" style="8"/>
    <col min="11777" max="11777" width="5.85546875" style="8" customWidth="1"/>
    <col min="11778" max="11778" width="16.5703125" style="8" customWidth="1"/>
    <col min="11779" max="11779" width="37" style="8" customWidth="1"/>
    <col min="11780" max="11784" width="11.7109375" style="8" hidden="1" customWidth="1"/>
    <col min="11785" max="11785" width="8.85546875" style="8" customWidth="1"/>
    <col min="11786" max="11786" width="8.140625" style="8" customWidth="1"/>
    <col min="11787" max="11787" width="13.42578125" style="8" customWidth="1"/>
    <col min="11788" max="11788" width="9.7109375" style="8" customWidth="1"/>
    <col min="11789" max="11789" width="9.28515625" style="8" customWidth="1"/>
    <col min="11790" max="11790" width="32" style="8" customWidth="1"/>
    <col min="11791" max="11791" width="26.5703125" style="8" customWidth="1"/>
    <col min="11792" max="11792" width="22.7109375" style="8" customWidth="1"/>
    <col min="11793" max="11793" width="17.5703125" style="8" customWidth="1"/>
    <col min="11794" max="11794" width="18.140625" style="8" customWidth="1"/>
    <col min="11795" max="11795" width="24.42578125" style="8" customWidth="1"/>
    <col min="11796" max="11797" width="11.85546875" style="8" customWidth="1"/>
    <col min="11798" max="12032" width="11.7109375" style="8"/>
    <col min="12033" max="12033" width="5.85546875" style="8" customWidth="1"/>
    <col min="12034" max="12034" width="16.5703125" style="8" customWidth="1"/>
    <col min="12035" max="12035" width="37" style="8" customWidth="1"/>
    <col min="12036" max="12040" width="11.7109375" style="8" hidden="1" customWidth="1"/>
    <col min="12041" max="12041" width="8.85546875" style="8" customWidth="1"/>
    <col min="12042" max="12042" width="8.140625" style="8" customWidth="1"/>
    <col min="12043" max="12043" width="13.42578125" style="8" customWidth="1"/>
    <col min="12044" max="12044" width="9.7109375" style="8" customWidth="1"/>
    <col min="12045" max="12045" width="9.28515625" style="8" customWidth="1"/>
    <col min="12046" max="12046" width="32" style="8" customWidth="1"/>
    <col min="12047" max="12047" width="26.5703125" style="8" customWidth="1"/>
    <col min="12048" max="12048" width="22.7109375" style="8" customWidth="1"/>
    <col min="12049" max="12049" width="17.5703125" style="8" customWidth="1"/>
    <col min="12050" max="12050" width="18.140625" style="8" customWidth="1"/>
    <col min="12051" max="12051" width="24.42578125" style="8" customWidth="1"/>
    <col min="12052" max="12053" width="11.85546875" style="8" customWidth="1"/>
    <col min="12054" max="12288" width="11.7109375" style="8"/>
    <col min="12289" max="12289" width="5.85546875" style="8" customWidth="1"/>
    <col min="12290" max="12290" width="16.5703125" style="8" customWidth="1"/>
    <col min="12291" max="12291" width="37" style="8" customWidth="1"/>
    <col min="12292" max="12296" width="11.7109375" style="8" hidden="1" customWidth="1"/>
    <col min="12297" max="12297" width="8.85546875" style="8" customWidth="1"/>
    <col min="12298" max="12298" width="8.140625" style="8" customWidth="1"/>
    <col min="12299" max="12299" width="13.42578125" style="8" customWidth="1"/>
    <col min="12300" max="12300" width="9.7109375" style="8" customWidth="1"/>
    <col min="12301" max="12301" width="9.28515625" style="8" customWidth="1"/>
    <col min="12302" max="12302" width="32" style="8" customWidth="1"/>
    <col min="12303" max="12303" width="26.5703125" style="8" customWidth="1"/>
    <col min="12304" max="12304" width="22.7109375" style="8" customWidth="1"/>
    <col min="12305" max="12305" width="17.5703125" style="8" customWidth="1"/>
    <col min="12306" max="12306" width="18.140625" style="8" customWidth="1"/>
    <col min="12307" max="12307" width="24.42578125" style="8" customWidth="1"/>
    <col min="12308" max="12309" width="11.85546875" style="8" customWidth="1"/>
    <col min="12310" max="12544" width="11.7109375" style="8"/>
    <col min="12545" max="12545" width="5.85546875" style="8" customWidth="1"/>
    <col min="12546" max="12546" width="16.5703125" style="8" customWidth="1"/>
    <col min="12547" max="12547" width="37" style="8" customWidth="1"/>
    <col min="12548" max="12552" width="11.7109375" style="8" hidden="1" customWidth="1"/>
    <col min="12553" max="12553" width="8.85546875" style="8" customWidth="1"/>
    <col min="12554" max="12554" width="8.140625" style="8" customWidth="1"/>
    <col min="12555" max="12555" width="13.42578125" style="8" customWidth="1"/>
    <col min="12556" max="12556" width="9.7109375" style="8" customWidth="1"/>
    <col min="12557" max="12557" width="9.28515625" style="8" customWidth="1"/>
    <col min="12558" max="12558" width="32" style="8" customWidth="1"/>
    <col min="12559" max="12559" width="26.5703125" style="8" customWidth="1"/>
    <col min="12560" max="12560" width="22.7109375" style="8" customWidth="1"/>
    <col min="12561" max="12561" width="17.5703125" style="8" customWidth="1"/>
    <col min="12562" max="12562" width="18.140625" style="8" customWidth="1"/>
    <col min="12563" max="12563" width="24.42578125" style="8" customWidth="1"/>
    <col min="12564" max="12565" width="11.85546875" style="8" customWidth="1"/>
    <col min="12566" max="12800" width="11.7109375" style="8"/>
    <col min="12801" max="12801" width="5.85546875" style="8" customWidth="1"/>
    <col min="12802" max="12802" width="16.5703125" style="8" customWidth="1"/>
    <col min="12803" max="12803" width="37" style="8" customWidth="1"/>
    <col min="12804" max="12808" width="11.7109375" style="8" hidden="1" customWidth="1"/>
    <col min="12809" max="12809" width="8.85546875" style="8" customWidth="1"/>
    <col min="12810" max="12810" width="8.140625" style="8" customWidth="1"/>
    <col min="12811" max="12811" width="13.42578125" style="8" customWidth="1"/>
    <col min="12812" max="12812" width="9.7109375" style="8" customWidth="1"/>
    <col min="12813" max="12813" width="9.28515625" style="8" customWidth="1"/>
    <col min="12814" max="12814" width="32" style="8" customWidth="1"/>
    <col min="12815" max="12815" width="26.5703125" style="8" customWidth="1"/>
    <col min="12816" max="12816" width="22.7109375" style="8" customWidth="1"/>
    <col min="12817" max="12817" width="17.5703125" style="8" customWidth="1"/>
    <col min="12818" max="12818" width="18.140625" style="8" customWidth="1"/>
    <col min="12819" max="12819" width="24.42578125" style="8" customWidth="1"/>
    <col min="12820" max="12821" width="11.85546875" style="8" customWidth="1"/>
    <col min="12822" max="13056" width="11.7109375" style="8"/>
    <col min="13057" max="13057" width="5.85546875" style="8" customWidth="1"/>
    <col min="13058" max="13058" width="16.5703125" style="8" customWidth="1"/>
    <col min="13059" max="13059" width="37" style="8" customWidth="1"/>
    <col min="13060" max="13064" width="11.7109375" style="8" hidden="1" customWidth="1"/>
    <col min="13065" max="13065" width="8.85546875" style="8" customWidth="1"/>
    <col min="13066" max="13066" width="8.140625" style="8" customWidth="1"/>
    <col min="13067" max="13067" width="13.42578125" style="8" customWidth="1"/>
    <col min="13068" max="13068" width="9.7109375" style="8" customWidth="1"/>
    <col min="13069" max="13069" width="9.28515625" style="8" customWidth="1"/>
    <col min="13070" max="13070" width="32" style="8" customWidth="1"/>
    <col min="13071" max="13071" width="26.5703125" style="8" customWidth="1"/>
    <col min="13072" max="13072" width="22.7109375" style="8" customWidth="1"/>
    <col min="13073" max="13073" width="17.5703125" style="8" customWidth="1"/>
    <col min="13074" max="13074" width="18.140625" style="8" customWidth="1"/>
    <col min="13075" max="13075" width="24.42578125" style="8" customWidth="1"/>
    <col min="13076" max="13077" width="11.85546875" style="8" customWidth="1"/>
    <col min="13078" max="13312" width="11.7109375" style="8"/>
    <col min="13313" max="13313" width="5.85546875" style="8" customWidth="1"/>
    <col min="13314" max="13314" width="16.5703125" style="8" customWidth="1"/>
    <col min="13315" max="13315" width="37" style="8" customWidth="1"/>
    <col min="13316" max="13320" width="11.7109375" style="8" hidden="1" customWidth="1"/>
    <col min="13321" max="13321" width="8.85546875" style="8" customWidth="1"/>
    <col min="13322" max="13322" width="8.140625" style="8" customWidth="1"/>
    <col min="13323" max="13323" width="13.42578125" style="8" customWidth="1"/>
    <col min="13324" max="13324" width="9.7109375" style="8" customWidth="1"/>
    <col min="13325" max="13325" width="9.28515625" style="8" customWidth="1"/>
    <col min="13326" max="13326" width="32" style="8" customWidth="1"/>
    <col min="13327" max="13327" width="26.5703125" style="8" customWidth="1"/>
    <col min="13328" max="13328" width="22.7109375" style="8" customWidth="1"/>
    <col min="13329" max="13329" width="17.5703125" style="8" customWidth="1"/>
    <col min="13330" max="13330" width="18.140625" style="8" customWidth="1"/>
    <col min="13331" max="13331" width="24.42578125" style="8" customWidth="1"/>
    <col min="13332" max="13333" width="11.85546875" style="8" customWidth="1"/>
    <col min="13334" max="13568" width="11.7109375" style="8"/>
    <col min="13569" max="13569" width="5.85546875" style="8" customWidth="1"/>
    <col min="13570" max="13570" width="16.5703125" style="8" customWidth="1"/>
    <col min="13571" max="13571" width="37" style="8" customWidth="1"/>
    <col min="13572" max="13576" width="11.7109375" style="8" hidden="1" customWidth="1"/>
    <col min="13577" max="13577" width="8.85546875" style="8" customWidth="1"/>
    <col min="13578" max="13578" width="8.140625" style="8" customWidth="1"/>
    <col min="13579" max="13579" width="13.42578125" style="8" customWidth="1"/>
    <col min="13580" max="13580" width="9.7109375" style="8" customWidth="1"/>
    <col min="13581" max="13581" width="9.28515625" style="8" customWidth="1"/>
    <col min="13582" max="13582" width="32" style="8" customWidth="1"/>
    <col min="13583" max="13583" width="26.5703125" style="8" customWidth="1"/>
    <col min="13584" max="13584" width="22.7109375" style="8" customWidth="1"/>
    <col min="13585" max="13585" width="17.5703125" style="8" customWidth="1"/>
    <col min="13586" max="13586" width="18.140625" style="8" customWidth="1"/>
    <col min="13587" max="13587" width="24.42578125" style="8" customWidth="1"/>
    <col min="13588" max="13589" width="11.85546875" style="8" customWidth="1"/>
    <col min="13590" max="13824" width="11.7109375" style="8"/>
    <col min="13825" max="13825" width="5.85546875" style="8" customWidth="1"/>
    <col min="13826" max="13826" width="16.5703125" style="8" customWidth="1"/>
    <col min="13827" max="13827" width="37" style="8" customWidth="1"/>
    <col min="13828" max="13832" width="11.7109375" style="8" hidden="1" customWidth="1"/>
    <col min="13833" max="13833" width="8.85546875" style="8" customWidth="1"/>
    <col min="13834" max="13834" width="8.140625" style="8" customWidth="1"/>
    <col min="13835" max="13835" width="13.42578125" style="8" customWidth="1"/>
    <col min="13836" max="13836" width="9.7109375" style="8" customWidth="1"/>
    <col min="13837" max="13837" width="9.28515625" style="8" customWidth="1"/>
    <col min="13838" max="13838" width="32" style="8" customWidth="1"/>
    <col min="13839" max="13839" width="26.5703125" style="8" customWidth="1"/>
    <col min="13840" max="13840" width="22.7109375" style="8" customWidth="1"/>
    <col min="13841" max="13841" width="17.5703125" style="8" customWidth="1"/>
    <col min="13842" max="13842" width="18.140625" style="8" customWidth="1"/>
    <col min="13843" max="13843" width="24.42578125" style="8" customWidth="1"/>
    <col min="13844" max="13845" width="11.85546875" style="8" customWidth="1"/>
    <col min="13846" max="14080" width="11.7109375" style="8"/>
    <col min="14081" max="14081" width="5.85546875" style="8" customWidth="1"/>
    <col min="14082" max="14082" width="16.5703125" style="8" customWidth="1"/>
    <col min="14083" max="14083" width="37" style="8" customWidth="1"/>
    <col min="14084" max="14088" width="11.7109375" style="8" hidden="1" customWidth="1"/>
    <col min="14089" max="14089" width="8.85546875" style="8" customWidth="1"/>
    <col min="14090" max="14090" width="8.140625" style="8" customWidth="1"/>
    <col min="14091" max="14091" width="13.42578125" style="8" customWidth="1"/>
    <col min="14092" max="14092" width="9.7109375" style="8" customWidth="1"/>
    <col min="14093" max="14093" width="9.28515625" style="8" customWidth="1"/>
    <col min="14094" max="14094" width="32" style="8" customWidth="1"/>
    <col min="14095" max="14095" width="26.5703125" style="8" customWidth="1"/>
    <col min="14096" max="14096" width="22.7109375" style="8" customWidth="1"/>
    <col min="14097" max="14097" width="17.5703125" style="8" customWidth="1"/>
    <col min="14098" max="14098" width="18.140625" style="8" customWidth="1"/>
    <col min="14099" max="14099" width="24.42578125" style="8" customWidth="1"/>
    <col min="14100" max="14101" width="11.85546875" style="8" customWidth="1"/>
    <col min="14102" max="14336" width="11.7109375" style="8"/>
    <col min="14337" max="14337" width="5.85546875" style="8" customWidth="1"/>
    <col min="14338" max="14338" width="16.5703125" style="8" customWidth="1"/>
    <col min="14339" max="14339" width="37" style="8" customWidth="1"/>
    <col min="14340" max="14344" width="11.7109375" style="8" hidden="1" customWidth="1"/>
    <col min="14345" max="14345" width="8.85546875" style="8" customWidth="1"/>
    <col min="14346" max="14346" width="8.140625" style="8" customWidth="1"/>
    <col min="14347" max="14347" width="13.42578125" style="8" customWidth="1"/>
    <col min="14348" max="14348" width="9.7109375" style="8" customWidth="1"/>
    <col min="14349" max="14349" width="9.28515625" style="8" customWidth="1"/>
    <col min="14350" max="14350" width="32" style="8" customWidth="1"/>
    <col min="14351" max="14351" width="26.5703125" style="8" customWidth="1"/>
    <col min="14352" max="14352" width="22.7109375" style="8" customWidth="1"/>
    <col min="14353" max="14353" width="17.5703125" style="8" customWidth="1"/>
    <col min="14354" max="14354" width="18.140625" style="8" customWidth="1"/>
    <col min="14355" max="14355" width="24.42578125" style="8" customWidth="1"/>
    <col min="14356" max="14357" width="11.85546875" style="8" customWidth="1"/>
    <col min="14358" max="14592" width="11.7109375" style="8"/>
    <col min="14593" max="14593" width="5.85546875" style="8" customWidth="1"/>
    <col min="14594" max="14594" width="16.5703125" style="8" customWidth="1"/>
    <col min="14595" max="14595" width="37" style="8" customWidth="1"/>
    <col min="14596" max="14600" width="11.7109375" style="8" hidden="1" customWidth="1"/>
    <col min="14601" max="14601" width="8.85546875" style="8" customWidth="1"/>
    <col min="14602" max="14602" width="8.140625" style="8" customWidth="1"/>
    <col min="14603" max="14603" width="13.42578125" style="8" customWidth="1"/>
    <col min="14604" max="14604" width="9.7109375" style="8" customWidth="1"/>
    <col min="14605" max="14605" width="9.28515625" style="8" customWidth="1"/>
    <col min="14606" max="14606" width="32" style="8" customWidth="1"/>
    <col min="14607" max="14607" width="26.5703125" style="8" customWidth="1"/>
    <col min="14608" max="14608" width="22.7109375" style="8" customWidth="1"/>
    <col min="14609" max="14609" width="17.5703125" style="8" customWidth="1"/>
    <col min="14610" max="14610" width="18.140625" style="8" customWidth="1"/>
    <col min="14611" max="14611" width="24.42578125" style="8" customWidth="1"/>
    <col min="14612" max="14613" width="11.85546875" style="8" customWidth="1"/>
    <col min="14614" max="14848" width="11.7109375" style="8"/>
    <col min="14849" max="14849" width="5.85546875" style="8" customWidth="1"/>
    <col min="14850" max="14850" width="16.5703125" style="8" customWidth="1"/>
    <col min="14851" max="14851" width="37" style="8" customWidth="1"/>
    <col min="14852" max="14856" width="11.7109375" style="8" hidden="1" customWidth="1"/>
    <col min="14857" max="14857" width="8.85546875" style="8" customWidth="1"/>
    <col min="14858" max="14858" width="8.140625" style="8" customWidth="1"/>
    <col min="14859" max="14859" width="13.42578125" style="8" customWidth="1"/>
    <col min="14860" max="14860" width="9.7109375" style="8" customWidth="1"/>
    <col min="14861" max="14861" width="9.28515625" style="8" customWidth="1"/>
    <col min="14862" max="14862" width="32" style="8" customWidth="1"/>
    <col min="14863" max="14863" width="26.5703125" style="8" customWidth="1"/>
    <col min="14864" max="14864" width="22.7109375" style="8" customWidth="1"/>
    <col min="14865" max="14865" width="17.5703125" style="8" customWidth="1"/>
    <col min="14866" max="14866" width="18.140625" style="8" customWidth="1"/>
    <col min="14867" max="14867" width="24.42578125" style="8" customWidth="1"/>
    <col min="14868" max="14869" width="11.85546875" style="8" customWidth="1"/>
    <col min="14870" max="15104" width="11.7109375" style="8"/>
    <col min="15105" max="15105" width="5.85546875" style="8" customWidth="1"/>
    <col min="15106" max="15106" width="16.5703125" style="8" customWidth="1"/>
    <col min="15107" max="15107" width="37" style="8" customWidth="1"/>
    <col min="15108" max="15112" width="11.7109375" style="8" hidden="1" customWidth="1"/>
    <col min="15113" max="15113" width="8.85546875" style="8" customWidth="1"/>
    <col min="15114" max="15114" width="8.140625" style="8" customWidth="1"/>
    <col min="15115" max="15115" width="13.42578125" style="8" customWidth="1"/>
    <col min="15116" max="15116" width="9.7109375" style="8" customWidth="1"/>
    <col min="15117" max="15117" width="9.28515625" style="8" customWidth="1"/>
    <col min="15118" max="15118" width="32" style="8" customWidth="1"/>
    <col min="15119" max="15119" width="26.5703125" style="8" customWidth="1"/>
    <col min="15120" max="15120" width="22.7109375" style="8" customWidth="1"/>
    <col min="15121" max="15121" width="17.5703125" style="8" customWidth="1"/>
    <col min="15122" max="15122" width="18.140625" style="8" customWidth="1"/>
    <col min="15123" max="15123" width="24.42578125" style="8" customWidth="1"/>
    <col min="15124" max="15125" width="11.85546875" style="8" customWidth="1"/>
    <col min="15126" max="15360" width="11.7109375" style="8"/>
    <col min="15361" max="15361" width="5.85546875" style="8" customWidth="1"/>
    <col min="15362" max="15362" width="16.5703125" style="8" customWidth="1"/>
    <col min="15363" max="15363" width="37" style="8" customWidth="1"/>
    <col min="15364" max="15368" width="11.7109375" style="8" hidden="1" customWidth="1"/>
    <col min="15369" max="15369" width="8.85546875" style="8" customWidth="1"/>
    <col min="15370" max="15370" width="8.140625" style="8" customWidth="1"/>
    <col min="15371" max="15371" width="13.42578125" style="8" customWidth="1"/>
    <col min="15372" max="15372" width="9.7109375" style="8" customWidth="1"/>
    <col min="15373" max="15373" width="9.28515625" style="8" customWidth="1"/>
    <col min="15374" max="15374" width="32" style="8" customWidth="1"/>
    <col min="15375" max="15375" width="26.5703125" style="8" customWidth="1"/>
    <col min="15376" max="15376" width="22.7109375" style="8" customWidth="1"/>
    <col min="15377" max="15377" width="17.5703125" style="8" customWidth="1"/>
    <col min="15378" max="15378" width="18.140625" style="8" customWidth="1"/>
    <col min="15379" max="15379" width="24.42578125" style="8" customWidth="1"/>
    <col min="15380" max="15381" width="11.85546875" style="8" customWidth="1"/>
    <col min="15382" max="15616" width="11.7109375" style="8"/>
    <col min="15617" max="15617" width="5.85546875" style="8" customWidth="1"/>
    <col min="15618" max="15618" width="16.5703125" style="8" customWidth="1"/>
    <col min="15619" max="15619" width="37" style="8" customWidth="1"/>
    <col min="15620" max="15624" width="11.7109375" style="8" hidden="1" customWidth="1"/>
    <col min="15625" max="15625" width="8.85546875" style="8" customWidth="1"/>
    <col min="15626" max="15626" width="8.140625" style="8" customWidth="1"/>
    <col min="15627" max="15627" width="13.42578125" style="8" customWidth="1"/>
    <col min="15628" max="15628" width="9.7109375" style="8" customWidth="1"/>
    <col min="15629" max="15629" width="9.28515625" style="8" customWidth="1"/>
    <col min="15630" max="15630" width="32" style="8" customWidth="1"/>
    <col min="15631" max="15631" width="26.5703125" style="8" customWidth="1"/>
    <col min="15632" max="15632" width="22.7109375" style="8" customWidth="1"/>
    <col min="15633" max="15633" width="17.5703125" style="8" customWidth="1"/>
    <col min="15634" max="15634" width="18.140625" style="8" customWidth="1"/>
    <col min="15635" max="15635" width="24.42578125" style="8" customWidth="1"/>
    <col min="15636" max="15637" width="11.85546875" style="8" customWidth="1"/>
    <col min="15638" max="15872" width="11.7109375" style="8"/>
    <col min="15873" max="15873" width="5.85546875" style="8" customWidth="1"/>
    <col min="15874" max="15874" width="16.5703125" style="8" customWidth="1"/>
    <col min="15875" max="15875" width="37" style="8" customWidth="1"/>
    <col min="15876" max="15880" width="11.7109375" style="8" hidden="1" customWidth="1"/>
    <col min="15881" max="15881" width="8.85546875" style="8" customWidth="1"/>
    <col min="15882" max="15882" width="8.140625" style="8" customWidth="1"/>
    <col min="15883" max="15883" width="13.42578125" style="8" customWidth="1"/>
    <col min="15884" max="15884" width="9.7109375" style="8" customWidth="1"/>
    <col min="15885" max="15885" width="9.28515625" style="8" customWidth="1"/>
    <col min="15886" max="15886" width="32" style="8" customWidth="1"/>
    <col min="15887" max="15887" width="26.5703125" style="8" customWidth="1"/>
    <col min="15888" max="15888" width="22.7109375" style="8" customWidth="1"/>
    <col min="15889" max="15889" width="17.5703125" style="8" customWidth="1"/>
    <col min="15890" max="15890" width="18.140625" style="8" customWidth="1"/>
    <col min="15891" max="15891" width="24.42578125" style="8" customWidth="1"/>
    <col min="15892" max="15893" width="11.85546875" style="8" customWidth="1"/>
    <col min="15894" max="16128" width="11.7109375" style="8"/>
    <col min="16129" max="16129" width="5.85546875" style="8" customWidth="1"/>
    <col min="16130" max="16130" width="16.5703125" style="8" customWidth="1"/>
    <col min="16131" max="16131" width="37" style="8" customWidth="1"/>
    <col min="16132" max="16136" width="11.7109375" style="8" hidden="1" customWidth="1"/>
    <col min="16137" max="16137" width="8.85546875" style="8" customWidth="1"/>
    <col min="16138" max="16138" width="8.140625" style="8" customWidth="1"/>
    <col min="16139" max="16139" width="13.42578125" style="8" customWidth="1"/>
    <col min="16140" max="16140" width="9.7109375" style="8" customWidth="1"/>
    <col min="16141" max="16141" width="9.28515625" style="8" customWidth="1"/>
    <col min="16142" max="16142" width="32" style="8" customWidth="1"/>
    <col min="16143" max="16143" width="26.5703125" style="8" customWidth="1"/>
    <col min="16144" max="16144" width="22.7109375" style="8" customWidth="1"/>
    <col min="16145" max="16145" width="17.5703125" style="8" customWidth="1"/>
    <col min="16146" max="16146" width="18.140625" style="8" customWidth="1"/>
    <col min="16147" max="16147" width="24.42578125" style="8" customWidth="1"/>
    <col min="16148" max="16149" width="11.85546875" style="8" customWidth="1"/>
    <col min="16150" max="16384" width="11.7109375" style="8"/>
  </cols>
  <sheetData>
    <row r="1" spans="1:20">
      <c r="A1" s="12"/>
      <c r="B1" s="13"/>
      <c r="C1" s="14"/>
      <c r="D1" s="14"/>
      <c r="E1" s="14"/>
      <c r="F1" s="14"/>
      <c r="G1" s="14"/>
      <c r="H1" s="14"/>
      <c r="I1" s="29"/>
      <c r="J1" s="29"/>
      <c r="K1" s="30"/>
      <c r="L1" s="29"/>
      <c r="M1" s="31"/>
      <c r="N1" s="294" t="s">
        <v>291</v>
      </c>
      <c r="O1" s="294"/>
      <c r="P1" s="294"/>
      <c r="Q1" s="294"/>
      <c r="R1" s="294"/>
      <c r="S1" s="294"/>
    </row>
    <row r="2" spans="1:20" ht="16.5" customHeight="1">
      <c r="A2" s="12"/>
      <c r="B2" s="13"/>
      <c r="C2" s="14"/>
      <c r="D2" s="14"/>
      <c r="E2" s="14"/>
      <c r="F2" s="14"/>
      <c r="G2" s="14"/>
      <c r="H2" s="14"/>
      <c r="I2" s="29"/>
      <c r="J2" s="29"/>
      <c r="K2" s="30"/>
      <c r="L2" s="29"/>
      <c r="M2" s="31"/>
      <c r="N2" s="13"/>
      <c r="O2" s="29"/>
      <c r="P2" s="29"/>
      <c r="Q2" s="19"/>
      <c r="R2" s="19"/>
      <c r="S2" s="18" t="s">
        <v>292</v>
      </c>
    </row>
    <row r="3" spans="1:20">
      <c r="A3" s="295" t="s">
        <v>380</v>
      </c>
      <c r="B3" s="295"/>
      <c r="C3" s="295"/>
      <c r="D3" s="295"/>
      <c r="E3" s="295"/>
      <c r="F3" s="295"/>
      <c r="G3" s="295"/>
      <c r="H3" s="295"/>
      <c r="I3" s="295"/>
      <c r="J3" s="295"/>
      <c r="K3" s="295"/>
      <c r="L3" s="295"/>
      <c r="M3" s="295"/>
      <c r="N3" s="295"/>
      <c r="O3" s="295"/>
      <c r="P3" s="295"/>
      <c r="Q3" s="295"/>
      <c r="R3" s="295"/>
      <c r="S3" s="295"/>
      <c r="T3" s="51"/>
    </row>
    <row r="4" spans="1:20">
      <c r="A4" s="296" t="s">
        <v>293</v>
      </c>
      <c r="B4" s="296"/>
      <c r="C4" s="296"/>
      <c r="D4" s="296"/>
      <c r="E4" s="296"/>
      <c r="F4" s="296"/>
      <c r="G4" s="296"/>
      <c r="H4" s="296"/>
      <c r="I4" s="296"/>
      <c r="J4" s="296"/>
      <c r="K4" s="296"/>
      <c r="L4" s="296"/>
      <c r="M4" s="296"/>
      <c r="N4" s="296"/>
      <c r="O4" s="32"/>
      <c r="P4" s="32"/>
      <c r="Q4" s="32"/>
      <c r="R4" s="32"/>
      <c r="S4" s="32"/>
      <c r="T4" s="51"/>
    </row>
    <row r="5" spans="1:20">
      <c r="A5" s="16"/>
      <c r="B5" s="16"/>
      <c r="C5" s="16"/>
      <c r="D5" s="16"/>
      <c r="E5" s="16"/>
      <c r="F5" s="16"/>
      <c r="G5" s="16"/>
      <c r="H5" s="16"/>
      <c r="I5" s="16"/>
      <c r="J5" s="16"/>
      <c r="K5" s="16"/>
      <c r="L5" s="16"/>
      <c r="M5" s="16"/>
      <c r="N5" s="261"/>
      <c r="O5" s="32"/>
      <c r="P5" s="32"/>
      <c r="Q5" s="32"/>
      <c r="R5" s="32"/>
      <c r="S5" s="32"/>
      <c r="T5" s="51"/>
    </row>
    <row r="6" spans="1:20">
      <c r="A6" s="297" t="s">
        <v>382</v>
      </c>
      <c r="B6" s="297"/>
      <c r="C6" s="297"/>
      <c r="D6" s="297"/>
      <c r="E6" s="297"/>
      <c r="F6" s="297"/>
      <c r="G6" s="297"/>
      <c r="H6" s="297"/>
      <c r="I6" s="297"/>
      <c r="J6" s="297"/>
      <c r="K6" s="297"/>
      <c r="L6" s="297"/>
      <c r="M6" s="297"/>
      <c r="N6" s="297"/>
      <c r="O6" s="297"/>
      <c r="P6" s="297"/>
      <c r="Q6" s="297"/>
      <c r="R6" s="297"/>
      <c r="S6" s="297"/>
      <c r="T6" s="51"/>
    </row>
    <row r="7" spans="1:20" ht="15" customHeight="1">
      <c r="A7" s="15" t="s">
        <v>294</v>
      </c>
      <c r="B7" s="17"/>
      <c r="C7" s="17"/>
      <c r="D7" s="17"/>
      <c r="E7" s="17"/>
      <c r="F7" s="17"/>
      <c r="G7" s="17"/>
      <c r="H7" s="17"/>
      <c r="I7" s="29"/>
      <c r="J7" s="29"/>
      <c r="K7" s="30"/>
      <c r="L7" s="29"/>
      <c r="M7" s="31"/>
      <c r="N7" s="262"/>
      <c r="O7" s="33"/>
      <c r="P7" s="33"/>
      <c r="Q7" s="52"/>
      <c r="R7" s="298"/>
      <c r="S7" s="298"/>
    </row>
    <row r="8" spans="1:20" s="1" customFormat="1" ht="26.25" customHeight="1">
      <c r="A8" s="15" t="s">
        <v>295</v>
      </c>
      <c r="B8" s="17"/>
      <c r="C8" s="17"/>
      <c r="D8" s="17"/>
      <c r="E8" s="17"/>
      <c r="F8" s="17"/>
      <c r="G8" s="17"/>
      <c r="H8" s="17"/>
      <c r="I8" s="34"/>
      <c r="J8" s="34"/>
      <c r="K8" s="35"/>
      <c r="L8" s="34"/>
      <c r="M8" s="34"/>
      <c r="N8" s="263"/>
      <c r="O8" s="36"/>
      <c r="P8" s="36"/>
      <c r="Q8" s="34"/>
      <c r="R8" s="36"/>
      <c r="S8" s="17"/>
    </row>
    <row r="9" spans="1:20" ht="27.75" customHeight="1">
      <c r="A9" s="212" t="s">
        <v>296</v>
      </c>
      <c r="B9" s="18"/>
      <c r="C9" s="19"/>
      <c r="D9" s="19"/>
      <c r="E9" s="19"/>
      <c r="F9" s="19"/>
      <c r="G9" s="19"/>
      <c r="H9" s="19"/>
      <c r="I9" s="29"/>
      <c r="J9" s="29"/>
      <c r="K9" s="30"/>
      <c r="L9" s="29"/>
      <c r="M9" s="29"/>
      <c r="N9" s="262"/>
      <c r="O9" s="31"/>
      <c r="P9" s="31"/>
      <c r="Q9" s="29"/>
      <c r="R9" s="31"/>
      <c r="S9" s="19"/>
    </row>
    <row r="10" spans="1:20" ht="15" customHeight="1">
      <c r="A10" s="15"/>
      <c r="B10" s="18"/>
      <c r="C10" s="19"/>
      <c r="D10" s="19"/>
      <c r="E10" s="19"/>
      <c r="F10" s="19"/>
      <c r="G10" s="19"/>
      <c r="H10" s="19"/>
      <c r="I10" s="29"/>
      <c r="J10" s="29"/>
      <c r="K10" s="30"/>
      <c r="L10" s="29"/>
      <c r="M10" s="29"/>
      <c r="N10" s="262"/>
      <c r="O10" s="31"/>
      <c r="P10" s="31"/>
      <c r="Q10" s="29"/>
      <c r="R10" s="31"/>
      <c r="S10" s="19"/>
    </row>
    <row r="11" spans="1:20" s="2" customFormat="1" ht="79.5" customHeight="1">
      <c r="A11" s="299" t="s">
        <v>76</v>
      </c>
      <c r="B11" s="300" t="s">
        <v>297</v>
      </c>
      <c r="C11" s="301" t="s">
        <v>298</v>
      </c>
      <c r="D11" s="21" t="s">
        <v>299</v>
      </c>
      <c r="E11" s="21" t="s">
        <v>300</v>
      </c>
      <c r="F11" s="21" t="s">
        <v>301</v>
      </c>
      <c r="G11" s="21"/>
      <c r="H11" s="21"/>
      <c r="I11" s="282" t="s">
        <v>302</v>
      </c>
      <c r="J11" s="282"/>
      <c r="K11" s="282"/>
      <c r="L11" s="282" t="s">
        <v>381</v>
      </c>
      <c r="M11" s="282"/>
      <c r="N11" s="304" t="s">
        <v>303</v>
      </c>
      <c r="O11" s="303" t="s">
        <v>304</v>
      </c>
      <c r="P11" s="305" t="s">
        <v>305</v>
      </c>
      <c r="Q11" s="303" t="s">
        <v>306</v>
      </c>
      <c r="R11" s="303" t="s">
        <v>307</v>
      </c>
      <c r="S11" s="303" t="s">
        <v>308</v>
      </c>
    </row>
    <row r="12" spans="1:20" s="2" customFormat="1" ht="48">
      <c r="A12" s="299"/>
      <c r="B12" s="300"/>
      <c r="C12" s="302"/>
      <c r="D12" s="21"/>
      <c r="E12" s="21"/>
      <c r="F12" s="21"/>
      <c r="G12" s="21"/>
      <c r="H12" s="21"/>
      <c r="I12" s="37" t="s">
        <v>309</v>
      </c>
      <c r="J12" s="38" t="s">
        <v>310</v>
      </c>
      <c r="K12" s="39" t="s">
        <v>311</v>
      </c>
      <c r="L12" s="37" t="s">
        <v>309</v>
      </c>
      <c r="M12" s="40" t="str">
        <f>J12</f>
        <v>वित्तीय</v>
      </c>
      <c r="N12" s="304"/>
      <c r="O12" s="303"/>
      <c r="P12" s="306"/>
      <c r="Q12" s="303"/>
      <c r="R12" s="303"/>
      <c r="S12" s="303"/>
    </row>
    <row r="13" spans="1:20" s="3" customFormat="1">
      <c r="A13" s="22">
        <v>1</v>
      </c>
      <c r="B13" s="23">
        <v>2</v>
      </c>
      <c r="C13" s="23">
        <v>3</v>
      </c>
      <c r="D13" s="23"/>
      <c r="E13" s="23"/>
      <c r="F13" s="23"/>
      <c r="G13" s="23"/>
      <c r="H13" s="23"/>
      <c r="I13" s="23">
        <v>4</v>
      </c>
      <c r="J13" s="23">
        <v>5</v>
      </c>
      <c r="K13" s="23">
        <v>6</v>
      </c>
      <c r="L13" s="23">
        <v>7</v>
      </c>
      <c r="M13" s="23">
        <v>8</v>
      </c>
      <c r="N13" s="264">
        <v>9</v>
      </c>
      <c r="O13" s="23">
        <v>10</v>
      </c>
      <c r="P13" s="23">
        <v>11</v>
      </c>
      <c r="Q13" s="23">
        <v>12</v>
      </c>
      <c r="R13" s="23">
        <v>13</v>
      </c>
      <c r="S13" s="3">
        <v>14</v>
      </c>
    </row>
    <row r="14" spans="1:20" s="3" customFormat="1" ht="36">
      <c r="A14" s="22"/>
      <c r="B14" s="24"/>
      <c r="C14" s="25" t="s">
        <v>312</v>
      </c>
      <c r="D14" s="20"/>
      <c r="E14" s="20"/>
      <c r="F14" s="20"/>
      <c r="G14" s="20"/>
      <c r="H14" s="20"/>
      <c r="I14" s="23"/>
      <c r="J14" s="23"/>
      <c r="K14" s="23"/>
      <c r="L14" s="23"/>
      <c r="M14" s="23"/>
      <c r="N14" s="264"/>
      <c r="O14" s="41"/>
      <c r="P14" s="41"/>
      <c r="Q14" s="23"/>
      <c r="R14" s="23"/>
      <c r="S14" s="41"/>
    </row>
    <row r="15" spans="1:20" s="3" customFormat="1" ht="42">
      <c r="A15" s="22"/>
      <c r="B15" s="26">
        <v>337010124</v>
      </c>
      <c r="C15" s="27" t="s">
        <v>90</v>
      </c>
      <c r="D15" s="20"/>
      <c r="E15" s="20"/>
      <c r="F15" s="20"/>
      <c r="G15" s="20"/>
      <c r="H15" s="20"/>
      <c r="I15" s="23"/>
      <c r="J15" s="23"/>
      <c r="K15" s="23"/>
      <c r="L15" s="23"/>
      <c r="M15" s="23"/>
      <c r="N15" s="251">
        <f>D16*10</f>
        <v>0</v>
      </c>
      <c r="O15" s="41"/>
      <c r="P15" s="41"/>
      <c r="Q15" s="41"/>
      <c r="R15" s="41"/>
      <c r="S15" s="41"/>
    </row>
    <row r="16" spans="1:20" s="3" customFormat="1" ht="144">
      <c r="A16" s="22">
        <v>1</v>
      </c>
      <c r="B16" s="26">
        <v>337010124</v>
      </c>
      <c r="C16" s="28" t="s">
        <v>91</v>
      </c>
      <c r="D16" s="20"/>
      <c r="E16" s="20"/>
      <c r="F16" s="20"/>
      <c r="G16" s="20"/>
      <c r="H16" s="20"/>
      <c r="I16" s="23">
        <v>50.249266862170103</v>
      </c>
      <c r="J16" s="23">
        <v>50.249266862170103</v>
      </c>
      <c r="K16" s="43" t="s">
        <v>313</v>
      </c>
      <c r="L16" s="23">
        <v>16.076000000000001</v>
      </c>
      <c r="M16" s="23">
        <v>16.076000000000001</v>
      </c>
      <c r="N16" s="48" t="s">
        <v>314</v>
      </c>
      <c r="O16" s="45" t="s">
        <v>315</v>
      </c>
      <c r="P16" s="45" t="s">
        <v>316</v>
      </c>
      <c r="Q16" s="45" t="s">
        <v>317</v>
      </c>
      <c r="R16" s="53" t="s">
        <v>318</v>
      </c>
      <c r="S16" s="53" t="s">
        <v>319</v>
      </c>
    </row>
    <row r="17" spans="1:19" s="3" customFormat="1" ht="62.25" customHeight="1">
      <c r="A17" s="22">
        <v>2</v>
      </c>
      <c r="B17" s="26">
        <v>337010124</v>
      </c>
      <c r="C17" s="28" t="s">
        <v>94</v>
      </c>
      <c r="D17" s="20"/>
      <c r="E17" s="20"/>
      <c r="F17" s="20"/>
      <c r="G17" s="20"/>
      <c r="H17" s="20"/>
      <c r="I17" s="23">
        <v>0</v>
      </c>
      <c r="J17" s="23"/>
      <c r="K17" s="23"/>
      <c r="L17" s="23"/>
      <c r="M17" s="23"/>
      <c r="N17" s="48" t="s">
        <v>393</v>
      </c>
      <c r="O17" s="46" t="s">
        <v>111</v>
      </c>
      <c r="P17" s="46" t="s">
        <v>111</v>
      </c>
      <c r="Q17" s="46" t="s">
        <v>111</v>
      </c>
      <c r="R17" s="46" t="s">
        <v>111</v>
      </c>
      <c r="S17" s="46" t="s">
        <v>111</v>
      </c>
    </row>
    <row r="18" spans="1:19" s="3" customFormat="1" ht="49.5" customHeight="1">
      <c r="A18" s="22"/>
      <c r="B18" s="26">
        <v>337010124</v>
      </c>
      <c r="C18" s="27" t="s">
        <v>95</v>
      </c>
      <c r="D18" s="20"/>
      <c r="E18" s="20"/>
      <c r="F18" s="20"/>
      <c r="G18" s="20"/>
      <c r="H18" s="20"/>
      <c r="I18" s="23">
        <v>0</v>
      </c>
      <c r="J18" s="23"/>
      <c r="K18" s="23"/>
      <c r="L18" s="23"/>
      <c r="M18" s="23"/>
      <c r="N18" s="48"/>
      <c r="O18" s="46" t="s">
        <v>111</v>
      </c>
      <c r="P18" s="46" t="s">
        <v>111</v>
      </c>
      <c r="Q18" s="46" t="s">
        <v>111</v>
      </c>
      <c r="R18" s="46" t="s">
        <v>111</v>
      </c>
      <c r="S18" s="46" t="s">
        <v>111</v>
      </c>
    </row>
    <row r="19" spans="1:19" s="3" customFormat="1" ht="63">
      <c r="A19" s="22">
        <v>3</v>
      </c>
      <c r="B19" s="26">
        <v>337010124</v>
      </c>
      <c r="C19" s="28" t="s">
        <v>96</v>
      </c>
      <c r="D19" s="20"/>
      <c r="E19" s="20"/>
      <c r="F19" s="20"/>
      <c r="G19" s="20"/>
      <c r="H19" s="20"/>
      <c r="I19" s="23">
        <v>0</v>
      </c>
      <c r="J19" s="23"/>
      <c r="K19" s="23"/>
      <c r="L19" s="23"/>
      <c r="M19" s="23"/>
      <c r="N19" s="48" t="s">
        <v>395</v>
      </c>
      <c r="O19" s="46" t="s">
        <v>111</v>
      </c>
      <c r="P19" s="46" t="s">
        <v>111</v>
      </c>
      <c r="Q19" s="46" t="s">
        <v>111</v>
      </c>
      <c r="R19" s="46" t="s">
        <v>111</v>
      </c>
      <c r="S19" s="46" t="s">
        <v>111</v>
      </c>
    </row>
    <row r="20" spans="1:19" s="3" customFormat="1" ht="68.25" customHeight="1">
      <c r="A20" s="22"/>
      <c r="B20" s="26">
        <v>337010124</v>
      </c>
      <c r="C20" s="27" t="s">
        <v>98</v>
      </c>
      <c r="D20" s="20"/>
      <c r="E20" s="20"/>
      <c r="F20" s="20"/>
      <c r="G20" s="20"/>
      <c r="H20" s="20"/>
      <c r="I20" s="23">
        <v>0</v>
      </c>
      <c r="J20" s="23"/>
      <c r="K20" s="23"/>
      <c r="L20" s="23"/>
      <c r="M20" s="23"/>
      <c r="N20" s="48"/>
      <c r="O20" s="46" t="s">
        <v>111</v>
      </c>
      <c r="P20" s="46" t="s">
        <v>111</v>
      </c>
      <c r="Q20" s="46" t="s">
        <v>111</v>
      </c>
      <c r="R20" s="46" t="s">
        <v>111</v>
      </c>
      <c r="S20" s="46" t="s">
        <v>111</v>
      </c>
    </row>
    <row r="21" spans="1:19" s="3" customFormat="1" ht="51" customHeight="1">
      <c r="A21" s="22">
        <v>4</v>
      </c>
      <c r="B21" s="26">
        <v>337010124</v>
      </c>
      <c r="C21" s="28" t="s">
        <v>99</v>
      </c>
      <c r="D21" s="20"/>
      <c r="E21" s="20"/>
      <c r="F21" s="20"/>
      <c r="G21" s="20"/>
      <c r="H21" s="20"/>
      <c r="I21" s="23">
        <v>0</v>
      </c>
      <c r="J21" s="23"/>
      <c r="K21" s="23"/>
      <c r="L21" s="23"/>
      <c r="M21" s="23"/>
      <c r="N21" s="48" t="s">
        <v>320</v>
      </c>
      <c r="O21" s="46" t="s">
        <v>111</v>
      </c>
      <c r="P21" s="46" t="s">
        <v>111</v>
      </c>
      <c r="Q21" s="46" t="s">
        <v>111</v>
      </c>
      <c r="R21" s="46" t="s">
        <v>111</v>
      </c>
      <c r="S21" s="46" t="s">
        <v>111</v>
      </c>
    </row>
    <row r="22" spans="1:19" s="3" customFormat="1" ht="69" customHeight="1">
      <c r="A22" s="22">
        <v>5</v>
      </c>
      <c r="B22" s="26">
        <v>337010124</v>
      </c>
      <c r="C22" s="28" t="s">
        <v>100</v>
      </c>
      <c r="D22" s="20"/>
      <c r="E22" s="20"/>
      <c r="F22" s="20"/>
      <c r="G22" s="20"/>
      <c r="H22" s="20"/>
      <c r="I22" s="23">
        <v>0</v>
      </c>
      <c r="J22" s="23"/>
      <c r="K22" s="23"/>
      <c r="L22" s="23"/>
      <c r="M22" s="23"/>
      <c r="N22" s="48" t="s">
        <v>320</v>
      </c>
      <c r="O22" s="46" t="s">
        <v>111</v>
      </c>
      <c r="P22" s="46" t="s">
        <v>111</v>
      </c>
      <c r="Q22" s="46" t="s">
        <v>111</v>
      </c>
      <c r="R22" s="46" t="s">
        <v>111</v>
      </c>
      <c r="S22" s="46" t="s">
        <v>111</v>
      </c>
    </row>
    <row r="23" spans="1:19" s="3" customFormat="1" ht="102.75" customHeight="1">
      <c r="A23" s="22">
        <v>6</v>
      </c>
      <c r="B23" s="26">
        <v>337010124</v>
      </c>
      <c r="C23" s="28" t="s">
        <v>101</v>
      </c>
      <c r="D23" s="20"/>
      <c r="E23" s="20"/>
      <c r="F23" s="20"/>
      <c r="G23" s="20"/>
      <c r="H23" s="20"/>
      <c r="I23" s="23">
        <v>0</v>
      </c>
      <c r="J23" s="23"/>
      <c r="K23" s="23"/>
      <c r="L23" s="23">
        <v>9.9701260000000005</v>
      </c>
      <c r="M23" s="23">
        <v>9.9701260000000005</v>
      </c>
      <c r="N23" s="48" t="s">
        <v>321</v>
      </c>
      <c r="O23" s="46" t="s">
        <v>111</v>
      </c>
      <c r="P23" s="46" t="s">
        <v>111</v>
      </c>
      <c r="Q23" s="46" t="s">
        <v>111</v>
      </c>
      <c r="R23" s="46" t="s">
        <v>111</v>
      </c>
      <c r="S23" s="46" t="s">
        <v>111</v>
      </c>
    </row>
    <row r="24" spans="1:19" s="3" customFormat="1" ht="62.25" customHeight="1">
      <c r="A24" s="22">
        <v>7</v>
      </c>
      <c r="B24" s="26">
        <v>337010124</v>
      </c>
      <c r="C24" s="28" t="s">
        <v>103</v>
      </c>
      <c r="D24" s="20"/>
      <c r="E24" s="20"/>
      <c r="F24" s="20"/>
      <c r="G24" s="20"/>
      <c r="H24" s="20"/>
      <c r="I24" s="23">
        <v>0</v>
      </c>
      <c r="J24" s="23"/>
      <c r="K24" s="23"/>
      <c r="L24" s="23"/>
      <c r="M24" s="23"/>
      <c r="N24" s="48" t="s">
        <v>320</v>
      </c>
      <c r="O24" s="46" t="s">
        <v>111</v>
      </c>
      <c r="P24" s="46" t="s">
        <v>111</v>
      </c>
      <c r="Q24" s="46" t="s">
        <v>111</v>
      </c>
      <c r="R24" s="46" t="s">
        <v>111</v>
      </c>
      <c r="S24" s="46" t="s">
        <v>111</v>
      </c>
    </row>
    <row r="25" spans="1:19" s="3" customFormat="1" ht="80.25" customHeight="1">
      <c r="A25" s="22">
        <v>8</v>
      </c>
      <c r="B25" s="26">
        <v>337010124</v>
      </c>
      <c r="C25" s="28" t="s">
        <v>104</v>
      </c>
      <c r="D25" s="20"/>
      <c r="E25" s="20"/>
      <c r="F25" s="20"/>
      <c r="G25" s="20"/>
      <c r="H25" s="20"/>
      <c r="I25" s="23">
        <v>0</v>
      </c>
      <c r="J25" s="23"/>
      <c r="K25" s="23"/>
      <c r="L25" s="23">
        <v>36.728000000000002</v>
      </c>
      <c r="M25" s="23">
        <v>36.728000000000002</v>
      </c>
      <c r="N25" s="48" t="s">
        <v>321</v>
      </c>
      <c r="O25" s="46" t="s">
        <v>111</v>
      </c>
      <c r="P25" s="46" t="s">
        <v>111</v>
      </c>
      <c r="Q25" s="46" t="s">
        <v>111</v>
      </c>
      <c r="R25" s="46" t="s">
        <v>111</v>
      </c>
      <c r="S25" s="46" t="s">
        <v>111</v>
      </c>
    </row>
    <row r="26" spans="1:19" s="3" customFormat="1" ht="80.25" customHeight="1">
      <c r="A26" s="22">
        <v>9</v>
      </c>
      <c r="B26" s="26">
        <v>337010124</v>
      </c>
      <c r="C26" s="28" t="s">
        <v>105</v>
      </c>
      <c r="D26" s="20"/>
      <c r="E26" s="20"/>
      <c r="F26" s="20"/>
      <c r="G26" s="20"/>
      <c r="H26" s="20"/>
      <c r="I26" s="23">
        <v>0</v>
      </c>
      <c r="J26" s="23"/>
      <c r="K26" s="23"/>
      <c r="L26" s="23"/>
      <c r="M26" s="23"/>
      <c r="N26" s="48" t="s">
        <v>400</v>
      </c>
      <c r="O26" s="46" t="s">
        <v>111</v>
      </c>
      <c r="P26" s="46" t="s">
        <v>111</v>
      </c>
      <c r="Q26" s="46" t="s">
        <v>111</v>
      </c>
      <c r="R26" s="46" t="s">
        <v>111</v>
      </c>
      <c r="S26" s="46" t="s">
        <v>111</v>
      </c>
    </row>
    <row r="27" spans="1:19" s="3" customFormat="1" ht="61.5" customHeight="1">
      <c r="A27" s="22">
        <v>10</v>
      </c>
      <c r="B27" s="26">
        <v>337010124</v>
      </c>
      <c r="C27" s="28" t="s">
        <v>106</v>
      </c>
      <c r="D27" s="20"/>
      <c r="E27" s="20"/>
      <c r="F27" s="20"/>
      <c r="G27" s="20"/>
      <c r="H27" s="20"/>
      <c r="I27" s="23">
        <v>0</v>
      </c>
      <c r="J27" s="23"/>
      <c r="K27" s="23"/>
      <c r="L27" s="23"/>
      <c r="M27" s="23"/>
      <c r="N27" s="48" t="s">
        <v>400</v>
      </c>
      <c r="O27" s="46" t="s">
        <v>111</v>
      </c>
      <c r="P27" s="46" t="s">
        <v>111</v>
      </c>
      <c r="Q27" s="46" t="s">
        <v>111</v>
      </c>
      <c r="R27" s="46" t="s">
        <v>111</v>
      </c>
      <c r="S27" s="46" t="s">
        <v>111</v>
      </c>
    </row>
    <row r="28" spans="1:19" s="3" customFormat="1" ht="42">
      <c r="A28" s="22"/>
      <c r="B28" s="26">
        <v>337010124</v>
      </c>
      <c r="C28" s="27" t="s">
        <v>107</v>
      </c>
      <c r="D28" s="20"/>
      <c r="E28" s="20"/>
      <c r="F28" s="20"/>
      <c r="G28" s="20"/>
      <c r="H28" s="20"/>
      <c r="I28" s="23">
        <v>0</v>
      </c>
      <c r="J28" s="23"/>
      <c r="K28" s="23"/>
      <c r="L28" s="23"/>
      <c r="M28" s="23"/>
      <c r="N28" s="48"/>
      <c r="O28" s="46" t="s">
        <v>111</v>
      </c>
      <c r="P28" s="46" t="s">
        <v>111</v>
      </c>
      <c r="Q28" s="46" t="s">
        <v>111</v>
      </c>
      <c r="R28" s="46" t="s">
        <v>111</v>
      </c>
      <c r="S28" s="46" t="s">
        <v>111</v>
      </c>
    </row>
    <row r="29" spans="1:19" s="3" customFormat="1" ht="58.5">
      <c r="A29" s="22">
        <v>11</v>
      </c>
      <c r="B29" s="26">
        <v>337010124</v>
      </c>
      <c r="C29" s="28" t="s">
        <v>108</v>
      </c>
      <c r="D29" s="20"/>
      <c r="E29" s="20"/>
      <c r="F29" s="20"/>
      <c r="G29" s="20"/>
      <c r="H29" s="20"/>
      <c r="I29" s="23">
        <v>0</v>
      </c>
      <c r="J29" s="23">
        <v>0</v>
      </c>
      <c r="K29" s="47" t="s">
        <v>322</v>
      </c>
      <c r="L29" s="23"/>
      <c r="M29" s="23"/>
      <c r="N29" s="48" t="s">
        <v>323</v>
      </c>
      <c r="O29" s="46" t="s">
        <v>111</v>
      </c>
      <c r="P29" s="46" t="s">
        <v>111</v>
      </c>
      <c r="Q29" s="46" t="s">
        <v>111</v>
      </c>
      <c r="R29" s="46" t="s">
        <v>111</v>
      </c>
      <c r="S29" s="46" t="s">
        <v>111</v>
      </c>
    </row>
    <row r="30" spans="1:19" s="3" customFormat="1" ht="42">
      <c r="A30" s="22">
        <v>12</v>
      </c>
      <c r="B30" s="26">
        <v>337010124</v>
      </c>
      <c r="C30" s="28" t="s">
        <v>110</v>
      </c>
      <c r="D30" s="20"/>
      <c r="E30" s="20"/>
      <c r="F30" s="20"/>
      <c r="G30" s="20"/>
      <c r="H30" s="20"/>
      <c r="I30" s="23">
        <v>0</v>
      </c>
      <c r="J30" s="23"/>
      <c r="K30" s="23"/>
      <c r="L30" s="23"/>
      <c r="M30" s="23"/>
      <c r="N30" s="267" t="s">
        <v>396</v>
      </c>
      <c r="O30" s="46" t="s">
        <v>111</v>
      </c>
      <c r="P30" s="46" t="s">
        <v>111</v>
      </c>
      <c r="Q30" s="46" t="s">
        <v>111</v>
      </c>
      <c r="R30" s="46" t="s">
        <v>111</v>
      </c>
      <c r="S30" s="46" t="s">
        <v>111</v>
      </c>
    </row>
    <row r="31" spans="1:19" s="3" customFormat="1" ht="42">
      <c r="A31" s="22">
        <v>13</v>
      </c>
      <c r="B31" s="26">
        <v>337010124</v>
      </c>
      <c r="C31" s="28" t="s">
        <v>112</v>
      </c>
      <c r="D31" s="20"/>
      <c r="E31" s="20"/>
      <c r="F31" s="20"/>
      <c r="G31" s="20"/>
      <c r="H31" s="20"/>
      <c r="I31" s="23">
        <v>0</v>
      </c>
      <c r="J31" s="23"/>
      <c r="K31" s="23"/>
      <c r="L31" s="23"/>
      <c r="M31" s="23"/>
      <c r="N31" s="266" t="s">
        <v>397</v>
      </c>
      <c r="O31" s="46" t="s">
        <v>111</v>
      </c>
      <c r="P31" s="46" t="s">
        <v>111</v>
      </c>
      <c r="Q31" s="46" t="s">
        <v>111</v>
      </c>
      <c r="R31" s="46" t="s">
        <v>111</v>
      </c>
      <c r="S31" s="46" t="s">
        <v>111</v>
      </c>
    </row>
    <row r="32" spans="1:19" s="3" customFormat="1" ht="58.5">
      <c r="A32" s="22">
        <v>14</v>
      </c>
      <c r="B32" s="26">
        <v>337010124</v>
      </c>
      <c r="C32" s="28" t="s">
        <v>113</v>
      </c>
      <c r="D32" s="20"/>
      <c r="E32" s="20"/>
      <c r="F32" s="20"/>
      <c r="G32" s="20"/>
      <c r="H32" s="20"/>
      <c r="I32" s="23">
        <v>17.285607166817901</v>
      </c>
      <c r="J32" s="23">
        <v>17.285607166817901</v>
      </c>
      <c r="K32" s="47" t="s">
        <v>324</v>
      </c>
      <c r="L32" s="23">
        <v>100</v>
      </c>
      <c r="M32" s="23">
        <v>100</v>
      </c>
      <c r="N32" s="48" t="s">
        <v>394</v>
      </c>
      <c r="O32" s="46" t="s">
        <v>111</v>
      </c>
      <c r="P32" s="46" t="s">
        <v>111</v>
      </c>
      <c r="Q32" s="46" t="s">
        <v>111</v>
      </c>
      <c r="R32" s="46" t="s">
        <v>111</v>
      </c>
      <c r="S32" s="46" t="s">
        <v>111</v>
      </c>
    </row>
    <row r="33" spans="1:19" s="3" customFormat="1" ht="42">
      <c r="A33" s="22"/>
      <c r="B33" s="26">
        <v>337010124</v>
      </c>
      <c r="C33" s="27" t="s">
        <v>114</v>
      </c>
      <c r="D33" s="20"/>
      <c r="E33" s="20"/>
      <c r="F33" s="20"/>
      <c r="G33" s="20"/>
      <c r="H33" s="20"/>
      <c r="I33" s="23">
        <v>0</v>
      </c>
      <c r="J33" s="23"/>
      <c r="K33" s="23"/>
      <c r="L33" s="23"/>
      <c r="M33" s="23"/>
      <c r="N33" s="48"/>
      <c r="O33" s="46" t="s">
        <v>111</v>
      </c>
      <c r="P33" s="46" t="s">
        <v>111</v>
      </c>
      <c r="Q33" s="46" t="s">
        <v>111</v>
      </c>
      <c r="R33" s="46" t="s">
        <v>111</v>
      </c>
      <c r="S33" s="46" t="s">
        <v>111</v>
      </c>
    </row>
    <row r="34" spans="1:19" s="3" customFormat="1" ht="63">
      <c r="A34" s="22">
        <v>15</v>
      </c>
      <c r="B34" s="26">
        <v>337010124</v>
      </c>
      <c r="C34" s="28" t="s">
        <v>115</v>
      </c>
      <c r="D34" s="20"/>
      <c r="E34" s="20"/>
      <c r="F34" s="20"/>
      <c r="G34" s="20"/>
      <c r="H34" s="20"/>
      <c r="I34" s="23">
        <v>0</v>
      </c>
      <c r="J34" s="23"/>
      <c r="K34" s="23"/>
      <c r="L34" s="23"/>
      <c r="M34" s="23"/>
      <c r="N34" s="48" t="s">
        <v>320</v>
      </c>
      <c r="O34" s="46" t="s">
        <v>111</v>
      </c>
      <c r="P34" s="46" t="s">
        <v>111</v>
      </c>
      <c r="Q34" s="46" t="s">
        <v>111</v>
      </c>
      <c r="R34" s="46" t="s">
        <v>111</v>
      </c>
      <c r="S34" s="46" t="s">
        <v>111</v>
      </c>
    </row>
    <row r="35" spans="1:19" s="3" customFormat="1" ht="28.5">
      <c r="A35" s="22">
        <v>16</v>
      </c>
      <c r="B35" s="26">
        <v>337010124</v>
      </c>
      <c r="C35" s="28" t="s">
        <v>117</v>
      </c>
      <c r="D35" s="20"/>
      <c r="E35" s="20"/>
      <c r="F35" s="20"/>
      <c r="G35" s="20"/>
      <c r="H35" s="20"/>
      <c r="I35" s="23">
        <v>0</v>
      </c>
      <c r="J35" s="23"/>
      <c r="K35" s="23"/>
      <c r="L35" s="23"/>
      <c r="M35" s="23"/>
      <c r="N35" s="48" t="s">
        <v>398</v>
      </c>
      <c r="O35" s="46" t="s">
        <v>111</v>
      </c>
      <c r="P35" s="46" t="s">
        <v>111</v>
      </c>
      <c r="Q35" s="46" t="s">
        <v>111</v>
      </c>
      <c r="R35" s="46" t="s">
        <v>111</v>
      </c>
      <c r="S35" s="46" t="s">
        <v>111</v>
      </c>
    </row>
    <row r="36" spans="1:19" s="3" customFormat="1" ht="57">
      <c r="A36" s="22">
        <v>17</v>
      </c>
      <c r="B36" s="26">
        <v>337010124</v>
      </c>
      <c r="C36" s="28" t="s">
        <v>118</v>
      </c>
      <c r="D36" s="20"/>
      <c r="E36" s="20"/>
      <c r="F36" s="20"/>
      <c r="G36" s="20"/>
      <c r="H36" s="20"/>
      <c r="I36" s="23">
        <v>0</v>
      </c>
      <c r="J36" s="23"/>
      <c r="K36" s="23"/>
      <c r="L36" s="23"/>
      <c r="M36" s="23"/>
      <c r="N36" s="48" t="s">
        <v>399</v>
      </c>
      <c r="O36" s="46" t="s">
        <v>111</v>
      </c>
      <c r="P36" s="46" t="s">
        <v>111</v>
      </c>
      <c r="Q36" s="46" t="s">
        <v>111</v>
      </c>
      <c r="R36" s="46" t="s">
        <v>111</v>
      </c>
      <c r="S36" s="46" t="s">
        <v>111</v>
      </c>
    </row>
    <row r="37" spans="1:19" s="3" customFormat="1" ht="42">
      <c r="A37" s="22">
        <v>18</v>
      </c>
      <c r="B37" s="26">
        <v>337010124</v>
      </c>
      <c r="C37" s="28" t="s">
        <v>119</v>
      </c>
      <c r="D37" s="20"/>
      <c r="E37" s="20"/>
      <c r="F37" s="20"/>
      <c r="G37" s="20"/>
      <c r="H37" s="20"/>
      <c r="I37" s="23">
        <v>0</v>
      </c>
      <c r="J37" s="23"/>
      <c r="K37" s="23"/>
      <c r="L37" s="23"/>
      <c r="M37" s="23"/>
      <c r="N37" s="48" t="s">
        <v>398</v>
      </c>
      <c r="O37" s="46" t="s">
        <v>111</v>
      </c>
      <c r="P37" s="46" t="s">
        <v>111</v>
      </c>
      <c r="Q37" s="46" t="s">
        <v>111</v>
      </c>
      <c r="R37" s="46" t="s">
        <v>111</v>
      </c>
      <c r="S37" s="46" t="s">
        <v>111</v>
      </c>
    </row>
    <row r="38" spans="1:19" s="3" customFormat="1" ht="42">
      <c r="A38" s="22"/>
      <c r="B38" s="26">
        <v>337010124</v>
      </c>
      <c r="C38" s="27" t="s">
        <v>120</v>
      </c>
      <c r="D38" s="20"/>
      <c r="E38" s="20"/>
      <c r="F38" s="20"/>
      <c r="G38" s="20"/>
      <c r="H38" s="20"/>
      <c r="I38" s="23">
        <v>0</v>
      </c>
      <c r="J38" s="23"/>
      <c r="K38" s="23"/>
      <c r="L38" s="23"/>
      <c r="M38" s="23"/>
      <c r="N38" s="48"/>
      <c r="O38" s="46" t="s">
        <v>111</v>
      </c>
      <c r="P38" s="46" t="s">
        <v>111</v>
      </c>
      <c r="Q38" s="46" t="s">
        <v>111</v>
      </c>
      <c r="R38" s="46" t="s">
        <v>111</v>
      </c>
      <c r="S38" s="46" t="s">
        <v>111</v>
      </c>
    </row>
    <row r="39" spans="1:19" s="3" customFormat="1" ht="69.75">
      <c r="A39" s="22">
        <v>19</v>
      </c>
      <c r="B39" s="26">
        <v>337010124</v>
      </c>
      <c r="C39" s="28" t="s">
        <v>121</v>
      </c>
      <c r="D39" s="20"/>
      <c r="E39" s="20"/>
      <c r="F39" s="20"/>
      <c r="G39" s="20"/>
      <c r="H39" s="20"/>
      <c r="I39" s="23">
        <v>42.661940288506102</v>
      </c>
      <c r="J39" s="23">
        <v>42.661940288506102</v>
      </c>
      <c r="K39" s="50" t="s">
        <v>325</v>
      </c>
      <c r="L39" s="23"/>
      <c r="M39" s="23"/>
      <c r="N39" s="48" t="s">
        <v>326</v>
      </c>
      <c r="O39" s="46" t="s">
        <v>111</v>
      </c>
      <c r="P39" s="46" t="s">
        <v>111</v>
      </c>
      <c r="Q39" s="46" t="s">
        <v>111</v>
      </c>
      <c r="R39" s="46" t="s">
        <v>111</v>
      </c>
      <c r="S39" s="46" t="s">
        <v>111</v>
      </c>
    </row>
    <row r="40" spans="1:19" s="3" customFormat="1" ht="84">
      <c r="A40" s="22">
        <v>20</v>
      </c>
      <c r="B40" s="26">
        <v>337010124</v>
      </c>
      <c r="C40" s="28" t="s">
        <v>123</v>
      </c>
      <c r="D40" s="20"/>
      <c r="E40" s="20"/>
      <c r="F40" s="20"/>
      <c r="G40" s="20"/>
      <c r="H40" s="20"/>
      <c r="I40" s="23">
        <v>93.012648737996997</v>
      </c>
      <c r="J40" s="23">
        <v>93.012648737996997</v>
      </c>
      <c r="K40" s="50" t="s">
        <v>327</v>
      </c>
      <c r="L40" s="23">
        <v>73.808279999999996</v>
      </c>
      <c r="M40" s="23">
        <v>73.808279999999996</v>
      </c>
      <c r="N40" s="48" t="s">
        <v>400</v>
      </c>
      <c r="O40" s="46" t="s">
        <v>111</v>
      </c>
      <c r="P40" s="46" t="s">
        <v>111</v>
      </c>
      <c r="Q40" s="46" t="s">
        <v>111</v>
      </c>
      <c r="R40" s="46" t="s">
        <v>111</v>
      </c>
      <c r="S40" s="46" t="s">
        <v>111</v>
      </c>
    </row>
    <row r="41" spans="1:19" s="3" customFormat="1" ht="42">
      <c r="A41" s="22"/>
      <c r="B41" s="26">
        <v>337010124</v>
      </c>
      <c r="C41" s="27" t="s">
        <v>124</v>
      </c>
      <c r="D41" s="20"/>
      <c r="E41" s="20"/>
      <c r="F41" s="20"/>
      <c r="G41" s="20"/>
      <c r="H41" s="20"/>
      <c r="I41" s="23">
        <v>0</v>
      </c>
      <c r="J41" s="23"/>
      <c r="K41" s="23"/>
      <c r="L41" s="23"/>
      <c r="M41" s="23"/>
      <c r="N41" s="48"/>
      <c r="O41" s="46" t="s">
        <v>111</v>
      </c>
      <c r="P41" s="46" t="s">
        <v>111</v>
      </c>
      <c r="Q41" s="46" t="s">
        <v>111</v>
      </c>
      <c r="R41" s="46" t="s">
        <v>111</v>
      </c>
      <c r="S41" s="46" t="s">
        <v>111</v>
      </c>
    </row>
    <row r="42" spans="1:19" s="3" customFormat="1" ht="42">
      <c r="A42" s="22">
        <v>21</v>
      </c>
      <c r="B42" s="26">
        <v>337010124</v>
      </c>
      <c r="C42" s="28" t="s">
        <v>125</v>
      </c>
      <c r="D42" s="20"/>
      <c r="E42" s="20"/>
      <c r="F42" s="20"/>
      <c r="G42" s="20"/>
      <c r="H42" s="20"/>
      <c r="I42" s="23">
        <v>0</v>
      </c>
      <c r="J42" s="23"/>
      <c r="K42" s="23"/>
      <c r="L42" s="23"/>
      <c r="M42" s="23"/>
      <c r="N42" s="48" t="s">
        <v>320</v>
      </c>
      <c r="O42" s="46" t="s">
        <v>111</v>
      </c>
      <c r="P42" s="46" t="s">
        <v>111</v>
      </c>
      <c r="Q42" s="46" t="s">
        <v>111</v>
      </c>
      <c r="R42" s="46" t="s">
        <v>111</v>
      </c>
      <c r="S42" s="46" t="s">
        <v>111</v>
      </c>
    </row>
    <row r="43" spans="1:19" s="3" customFormat="1" ht="28.5">
      <c r="A43" s="22"/>
      <c r="B43" s="26">
        <v>337010124</v>
      </c>
      <c r="C43" s="27" t="s">
        <v>126</v>
      </c>
      <c r="D43" s="20"/>
      <c r="E43" s="20"/>
      <c r="F43" s="20"/>
      <c r="G43" s="20"/>
      <c r="H43" s="20"/>
      <c r="I43" s="23">
        <v>0</v>
      </c>
      <c r="J43" s="23"/>
      <c r="K43" s="23"/>
      <c r="L43" s="23"/>
      <c r="M43" s="23"/>
      <c r="N43" s="48"/>
      <c r="O43" s="46" t="s">
        <v>111</v>
      </c>
      <c r="P43" s="46" t="s">
        <v>111</v>
      </c>
      <c r="Q43" s="46" t="s">
        <v>111</v>
      </c>
      <c r="R43" s="46" t="s">
        <v>111</v>
      </c>
      <c r="S43" s="46" t="s">
        <v>111</v>
      </c>
    </row>
    <row r="44" spans="1:19" s="3" customFormat="1" ht="42">
      <c r="A44" s="22">
        <v>22</v>
      </c>
      <c r="B44" s="26">
        <v>337010124</v>
      </c>
      <c r="C44" s="28" t="s">
        <v>127</v>
      </c>
      <c r="D44" s="20"/>
      <c r="E44" s="20"/>
      <c r="F44" s="20"/>
      <c r="G44" s="20"/>
      <c r="H44" s="20"/>
      <c r="I44" s="23">
        <v>0</v>
      </c>
      <c r="J44" s="23"/>
      <c r="K44" s="23"/>
      <c r="L44" s="23"/>
      <c r="M44" s="23"/>
      <c r="N44" s="48" t="s">
        <v>320</v>
      </c>
      <c r="O44" s="46" t="s">
        <v>111</v>
      </c>
      <c r="P44" s="46" t="s">
        <v>111</v>
      </c>
      <c r="Q44" s="46" t="s">
        <v>111</v>
      </c>
      <c r="R44" s="46" t="s">
        <v>111</v>
      </c>
      <c r="S44" s="46" t="s">
        <v>111</v>
      </c>
    </row>
    <row r="45" spans="1:19" s="3" customFormat="1" ht="63">
      <c r="A45" s="22">
        <v>23</v>
      </c>
      <c r="B45" s="26">
        <v>337010124</v>
      </c>
      <c r="C45" s="28" t="s">
        <v>128</v>
      </c>
      <c r="D45" s="20"/>
      <c r="E45" s="20"/>
      <c r="F45" s="20"/>
      <c r="G45" s="20"/>
      <c r="H45" s="20"/>
      <c r="I45" s="23">
        <v>0</v>
      </c>
      <c r="J45" s="23"/>
      <c r="K45" s="23"/>
      <c r="L45" s="23"/>
      <c r="M45" s="23"/>
      <c r="N45" s="48" t="s">
        <v>401</v>
      </c>
      <c r="O45" s="46" t="s">
        <v>111</v>
      </c>
      <c r="P45" s="46" t="s">
        <v>111</v>
      </c>
      <c r="Q45" s="46" t="s">
        <v>111</v>
      </c>
      <c r="R45" s="46" t="s">
        <v>111</v>
      </c>
      <c r="S45" s="46" t="s">
        <v>111</v>
      </c>
    </row>
    <row r="46" spans="1:19" s="3" customFormat="1" ht="69.75">
      <c r="A46" s="22">
        <v>24</v>
      </c>
      <c r="B46" s="26">
        <v>337010124</v>
      </c>
      <c r="C46" s="28" t="s">
        <v>129</v>
      </c>
      <c r="D46" s="20"/>
      <c r="E46" s="20"/>
      <c r="F46" s="20"/>
      <c r="G46" s="20"/>
      <c r="H46" s="20"/>
      <c r="I46" s="23">
        <v>10.497122237795599</v>
      </c>
      <c r="J46" s="23">
        <v>10.497122237795599</v>
      </c>
      <c r="K46" s="50" t="s">
        <v>328</v>
      </c>
      <c r="L46" s="23">
        <v>27.973310000000001</v>
      </c>
      <c r="M46" s="23">
        <v>27.973310000000001</v>
      </c>
      <c r="N46" s="48" t="s">
        <v>326</v>
      </c>
      <c r="O46" s="46" t="s">
        <v>111</v>
      </c>
      <c r="P46" s="46" t="s">
        <v>111</v>
      </c>
      <c r="Q46" s="46" t="s">
        <v>111</v>
      </c>
      <c r="R46" s="46" t="s">
        <v>111</v>
      </c>
      <c r="S46" s="46" t="s">
        <v>111</v>
      </c>
    </row>
    <row r="47" spans="1:19" s="3" customFormat="1" ht="42">
      <c r="A47" s="22">
        <v>25</v>
      </c>
      <c r="B47" s="26">
        <v>337010124</v>
      </c>
      <c r="C47" s="28" t="s">
        <v>131</v>
      </c>
      <c r="D47" s="20"/>
      <c r="E47" s="20"/>
      <c r="F47" s="20"/>
      <c r="G47" s="20"/>
      <c r="H47" s="20"/>
      <c r="I47" s="23">
        <v>0</v>
      </c>
      <c r="J47" s="23"/>
      <c r="K47" s="23"/>
      <c r="L47" s="23"/>
      <c r="M47" s="23"/>
      <c r="N47" s="48" t="s">
        <v>320</v>
      </c>
      <c r="O47" s="46" t="s">
        <v>111</v>
      </c>
      <c r="P47" s="46" t="s">
        <v>111</v>
      </c>
      <c r="Q47" s="46" t="s">
        <v>111</v>
      </c>
      <c r="R47" s="46" t="s">
        <v>111</v>
      </c>
      <c r="S47" s="46" t="s">
        <v>111</v>
      </c>
    </row>
    <row r="48" spans="1:19" s="3" customFormat="1" ht="42">
      <c r="A48" s="22">
        <v>26</v>
      </c>
      <c r="B48" s="26">
        <v>337010124</v>
      </c>
      <c r="C48" s="28" t="s">
        <v>132</v>
      </c>
      <c r="D48" s="20"/>
      <c r="E48" s="20"/>
      <c r="F48" s="20"/>
      <c r="G48" s="20"/>
      <c r="H48" s="20"/>
      <c r="I48" s="23">
        <v>0</v>
      </c>
      <c r="J48" s="23"/>
      <c r="K48" s="23"/>
      <c r="L48" s="23"/>
      <c r="M48" s="23"/>
      <c r="N48" s="48" t="s">
        <v>393</v>
      </c>
      <c r="O48" s="46" t="s">
        <v>111</v>
      </c>
      <c r="P48" s="46" t="s">
        <v>111</v>
      </c>
      <c r="Q48" s="46" t="s">
        <v>111</v>
      </c>
      <c r="R48" s="46" t="s">
        <v>111</v>
      </c>
      <c r="S48" s="46" t="s">
        <v>111</v>
      </c>
    </row>
    <row r="49" spans="1:19" s="3" customFormat="1" ht="42">
      <c r="A49" s="22">
        <v>27</v>
      </c>
      <c r="B49" s="26">
        <v>337010124</v>
      </c>
      <c r="C49" s="28" t="s">
        <v>133</v>
      </c>
      <c r="D49" s="20"/>
      <c r="E49" s="20"/>
      <c r="F49" s="20"/>
      <c r="G49" s="20"/>
      <c r="H49" s="20"/>
      <c r="I49" s="23">
        <v>0</v>
      </c>
      <c r="J49" s="23"/>
      <c r="K49" s="23"/>
      <c r="L49" s="23"/>
      <c r="M49" s="23"/>
      <c r="N49" s="48" t="s">
        <v>320</v>
      </c>
      <c r="O49" s="46" t="s">
        <v>111</v>
      </c>
      <c r="P49" s="46" t="s">
        <v>111</v>
      </c>
      <c r="Q49" s="46" t="s">
        <v>111</v>
      </c>
      <c r="R49" s="46" t="s">
        <v>111</v>
      </c>
      <c r="S49" s="46" t="s">
        <v>111</v>
      </c>
    </row>
    <row r="50" spans="1:19" s="3" customFormat="1" ht="69.75">
      <c r="A50" s="22">
        <v>28</v>
      </c>
      <c r="B50" s="26">
        <v>337010124</v>
      </c>
      <c r="C50" s="28" t="s">
        <v>134</v>
      </c>
      <c r="D50" s="20"/>
      <c r="E50" s="20"/>
      <c r="F50" s="20"/>
      <c r="G50" s="20"/>
      <c r="H50" s="20"/>
      <c r="I50" s="23">
        <v>25.651859676432998</v>
      </c>
      <c r="J50" s="23">
        <v>25.651859676432998</v>
      </c>
      <c r="K50" s="50" t="s">
        <v>329</v>
      </c>
      <c r="L50" s="23">
        <v>72.145660000000007</v>
      </c>
      <c r="M50" s="23">
        <v>72.145660000000007</v>
      </c>
      <c r="N50" s="48" t="s">
        <v>326</v>
      </c>
      <c r="O50" s="46" t="s">
        <v>111</v>
      </c>
      <c r="P50" s="46" t="s">
        <v>111</v>
      </c>
      <c r="Q50" s="46" t="s">
        <v>111</v>
      </c>
      <c r="R50" s="46" t="s">
        <v>111</v>
      </c>
      <c r="S50" s="46" t="s">
        <v>111</v>
      </c>
    </row>
    <row r="51" spans="1:19" s="3" customFormat="1" ht="42">
      <c r="A51" s="22">
        <v>29</v>
      </c>
      <c r="B51" s="26">
        <v>337010124</v>
      </c>
      <c r="C51" s="28" t="s">
        <v>135</v>
      </c>
      <c r="D51" s="20"/>
      <c r="E51" s="20"/>
      <c r="F51" s="20"/>
      <c r="G51" s="20"/>
      <c r="H51" s="20"/>
      <c r="I51" s="23">
        <v>0</v>
      </c>
      <c r="J51" s="23"/>
      <c r="K51" s="23"/>
      <c r="L51" s="23"/>
      <c r="M51" s="23"/>
      <c r="N51" s="48" t="s">
        <v>400</v>
      </c>
      <c r="O51" s="46" t="s">
        <v>111</v>
      </c>
      <c r="P51" s="46" t="s">
        <v>111</v>
      </c>
      <c r="Q51" s="46" t="s">
        <v>111</v>
      </c>
      <c r="R51" s="46" t="s">
        <v>111</v>
      </c>
      <c r="S51" s="46" t="s">
        <v>111</v>
      </c>
    </row>
    <row r="52" spans="1:19" s="3" customFormat="1" ht="42">
      <c r="A52" s="22">
        <v>30</v>
      </c>
      <c r="B52" s="26">
        <v>337010124</v>
      </c>
      <c r="C52" s="28" t="s">
        <v>136</v>
      </c>
      <c r="D52" s="20"/>
      <c r="E52" s="20"/>
      <c r="F52" s="20"/>
      <c r="G52" s="20"/>
      <c r="H52" s="20"/>
      <c r="I52" s="23">
        <v>0</v>
      </c>
      <c r="J52" s="23"/>
      <c r="K52" s="23"/>
      <c r="L52" s="23"/>
      <c r="M52" s="23"/>
      <c r="N52" s="48" t="s">
        <v>320</v>
      </c>
      <c r="O52" s="46" t="s">
        <v>111</v>
      </c>
      <c r="P52" s="46" t="s">
        <v>111</v>
      </c>
      <c r="Q52" s="46" t="s">
        <v>111</v>
      </c>
      <c r="R52" s="46" t="s">
        <v>111</v>
      </c>
      <c r="S52" s="46" t="s">
        <v>111</v>
      </c>
    </row>
    <row r="53" spans="1:19" s="3" customFormat="1" ht="42">
      <c r="A53" s="22">
        <v>31</v>
      </c>
      <c r="B53" s="26">
        <v>337010124</v>
      </c>
      <c r="C53" s="28" t="s">
        <v>137</v>
      </c>
      <c r="D53" s="20"/>
      <c r="E53" s="20"/>
      <c r="F53" s="20"/>
      <c r="G53" s="20"/>
      <c r="H53" s="20"/>
      <c r="I53" s="23">
        <v>0</v>
      </c>
      <c r="J53" s="23"/>
      <c r="K53" s="23"/>
      <c r="L53" s="23"/>
      <c r="M53" s="23"/>
      <c r="N53" s="48" t="s">
        <v>320</v>
      </c>
      <c r="O53" s="46" t="s">
        <v>111</v>
      </c>
      <c r="P53" s="46" t="s">
        <v>111</v>
      </c>
      <c r="Q53" s="46" t="s">
        <v>111</v>
      </c>
      <c r="R53" s="46" t="s">
        <v>111</v>
      </c>
      <c r="S53" s="46" t="s">
        <v>111</v>
      </c>
    </row>
    <row r="54" spans="1:19" s="3" customFormat="1" ht="84">
      <c r="A54" s="22">
        <v>32</v>
      </c>
      <c r="B54" s="26">
        <v>337010124</v>
      </c>
      <c r="C54" s="28" t="s">
        <v>138</v>
      </c>
      <c r="D54" s="20"/>
      <c r="E54" s="20"/>
      <c r="F54" s="20"/>
      <c r="G54" s="20"/>
      <c r="H54" s="20"/>
      <c r="I54" s="23">
        <v>0</v>
      </c>
      <c r="J54" s="23"/>
      <c r="K54" s="23"/>
      <c r="L54" s="23"/>
      <c r="M54" s="23"/>
      <c r="N54" s="48" t="s">
        <v>400</v>
      </c>
      <c r="O54" s="46" t="s">
        <v>111</v>
      </c>
      <c r="P54" s="46" t="s">
        <v>111</v>
      </c>
      <c r="Q54" s="46" t="s">
        <v>111</v>
      </c>
      <c r="R54" s="46" t="s">
        <v>111</v>
      </c>
      <c r="S54" s="46" t="s">
        <v>111</v>
      </c>
    </row>
    <row r="55" spans="1:19" s="3" customFormat="1" ht="42">
      <c r="A55" s="22">
        <v>33</v>
      </c>
      <c r="B55" s="26">
        <v>337010124</v>
      </c>
      <c r="C55" s="28" t="s">
        <v>139</v>
      </c>
      <c r="D55" s="20"/>
      <c r="E55" s="20"/>
      <c r="F55" s="20"/>
      <c r="G55" s="20"/>
      <c r="H55" s="20"/>
      <c r="I55" s="23">
        <v>0</v>
      </c>
      <c r="J55" s="23"/>
      <c r="K55" s="23"/>
      <c r="L55" s="23"/>
      <c r="M55" s="23"/>
      <c r="N55" s="48" t="s">
        <v>393</v>
      </c>
      <c r="O55" s="46" t="s">
        <v>111</v>
      </c>
      <c r="P55" s="46" t="s">
        <v>111</v>
      </c>
      <c r="Q55" s="46" t="s">
        <v>111</v>
      </c>
      <c r="R55" s="46" t="s">
        <v>111</v>
      </c>
      <c r="S55" s="46" t="s">
        <v>111</v>
      </c>
    </row>
    <row r="56" spans="1:19" s="3" customFormat="1" ht="105">
      <c r="A56" s="22">
        <v>34</v>
      </c>
      <c r="B56" s="26">
        <v>337010124</v>
      </c>
      <c r="C56" s="28" t="s">
        <v>140</v>
      </c>
      <c r="D56" s="20"/>
      <c r="E56" s="20"/>
      <c r="F56" s="20"/>
      <c r="G56" s="20"/>
      <c r="H56" s="20"/>
      <c r="I56" s="23">
        <v>0</v>
      </c>
      <c r="J56" s="23"/>
      <c r="K56" s="23"/>
      <c r="L56" s="23"/>
      <c r="M56" s="23"/>
      <c r="N56" s="48" t="s">
        <v>320</v>
      </c>
      <c r="O56" s="46" t="s">
        <v>111</v>
      </c>
      <c r="P56" s="46" t="s">
        <v>111</v>
      </c>
      <c r="Q56" s="46" t="s">
        <v>111</v>
      </c>
      <c r="R56" s="46" t="s">
        <v>111</v>
      </c>
      <c r="S56" s="46" t="s">
        <v>111</v>
      </c>
    </row>
    <row r="57" spans="1:19" s="3" customFormat="1" ht="63">
      <c r="A57" s="22">
        <v>35</v>
      </c>
      <c r="B57" s="26">
        <v>337010124</v>
      </c>
      <c r="C57" s="28" t="s">
        <v>141</v>
      </c>
      <c r="D57" s="20"/>
      <c r="E57" s="20"/>
      <c r="F57" s="20"/>
      <c r="G57" s="20"/>
      <c r="H57" s="20"/>
      <c r="I57" s="23">
        <v>0</v>
      </c>
      <c r="J57" s="23"/>
      <c r="K57" s="23"/>
      <c r="L57" s="23"/>
      <c r="M57" s="23"/>
      <c r="N57" s="48" t="s">
        <v>320</v>
      </c>
      <c r="O57" s="46" t="s">
        <v>111</v>
      </c>
      <c r="P57" s="46" t="s">
        <v>111</v>
      </c>
      <c r="Q57" s="46" t="s">
        <v>111</v>
      </c>
      <c r="R57" s="46" t="s">
        <v>111</v>
      </c>
      <c r="S57" s="46" t="s">
        <v>111</v>
      </c>
    </row>
    <row r="58" spans="1:19" s="3" customFormat="1" ht="42">
      <c r="A58" s="22">
        <v>36</v>
      </c>
      <c r="B58" s="26">
        <v>337010124</v>
      </c>
      <c r="C58" s="28" t="s">
        <v>142</v>
      </c>
      <c r="D58" s="20"/>
      <c r="E58" s="20"/>
      <c r="F58" s="20"/>
      <c r="G58" s="20"/>
      <c r="H58" s="20"/>
      <c r="I58" s="23">
        <v>0</v>
      </c>
      <c r="J58" s="23"/>
      <c r="K58" s="23"/>
      <c r="L58" s="23"/>
      <c r="M58" s="23"/>
      <c r="N58" s="48" t="s">
        <v>320</v>
      </c>
      <c r="O58" s="46" t="s">
        <v>111</v>
      </c>
      <c r="P58" s="46" t="s">
        <v>111</v>
      </c>
      <c r="Q58" s="46" t="s">
        <v>111</v>
      </c>
      <c r="R58" s="46" t="s">
        <v>111</v>
      </c>
      <c r="S58" s="46" t="s">
        <v>111</v>
      </c>
    </row>
    <row r="59" spans="1:19" s="3" customFormat="1" ht="63">
      <c r="A59" s="22">
        <v>37</v>
      </c>
      <c r="B59" s="26">
        <v>337010124</v>
      </c>
      <c r="C59" s="28" t="s">
        <v>143</v>
      </c>
      <c r="D59" s="20"/>
      <c r="E59" s="20"/>
      <c r="F59" s="20"/>
      <c r="G59" s="20"/>
      <c r="H59" s="20"/>
      <c r="I59" s="23">
        <v>0</v>
      </c>
      <c r="J59" s="23"/>
      <c r="K59" s="23"/>
      <c r="L59" s="23"/>
      <c r="M59" s="23"/>
      <c r="N59" s="48" t="s">
        <v>320</v>
      </c>
      <c r="O59" s="46" t="s">
        <v>111</v>
      </c>
      <c r="P59" s="46" t="s">
        <v>111</v>
      </c>
      <c r="Q59" s="46" t="s">
        <v>111</v>
      </c>
      <c r="R59" s="46" t="s">
        <v>111</v>
      </c>
      <c r="S59" s="46" t="s">
        <v>111</v>
      </c>
    </row>
    <row r="60" spans="1:19" s="3" customFormat="1" ht="42">
      <c r="A60" s="22">
        <v>38</v>
      </c>
      <c r="B60" s="26">
        <v>337010124</v>
      </c>
      <c r="C60" s="28" t="s">
        <v>144</v>
      </c>
      <c r="D60" s="20"/>
      <c r="E60" s="20"/>
      <c r="F60" s="20"/>
      <c r="G60" s="20"/>
      <c r="H60" s="20"/>
      <c r="I60" s="23">
        <v>0</v>
      </c>
      <c r="J60" s="23"/>
      <c r="K60" s="23"/>
      <c r="L60" s="23"/>
      <c r="M60" s="23"/>
      <c r="N60" s="48" t="s">
        <v>320</v>
      </c>
      <c r="O60" s="46" t="s">
        <v>111</v>
      </c>
      <c r="P60" s="46" t="s">
        <v>111</v>
      </c>
      <c r="Q60" s="46" t="s">
        <v>111</v>
      </c>
      <c r="R60" s="46" t="s">
        <v>111</v>
      </c>
      <c r="S60" s="46" t="s">
        <v>111</v>
      </c>
    </row>
    <row r="61" spans="1:19" s="3" customFormat="1" ht="42">
      <c r="A61" s="22">
        <v>39</v>
      </c>
      <c r="B61" s="26">
        <v>337010124</v>
      </c>
      <c r="C61" s="28" t="s">
        <v>145</v>
      </c>
      <c r="D61" s="20"/>
      <c r="E61" s="20"/>
      <c r="F61" s="20"/>
      <c r="G61" s="20"/>
      <c r="H61" s="20"/>
      <c r="I61" s="23">
        <v>0</v>
      </c>
      <c r="J61" s="23"/>
      <c r="K61" s="23"/>
      <c r="L61" s="23"/>
      <c r="M61" s="23"/>
      <c r="N61" s="48" t="s">
        <v>320</v>
      </c>
      <c r="O61" s="46" t="s">
        <v>111</v>
      </c>
      <c r="P61" s="46" t="s">
        <v>111</v>
      </c>
      <c r="Q61" s="46" t="s">
        <v>111</v>
      </c>
      <c r="R61" s="46" t="s">
        <v>111</v>
      </c>
      <c r="S61" s="46" t="s">
        <v>111</v>
      </c>
    </row>
    <row r="62" spans="1:19" s="3" customFormat="1" ht="63">
      <c r="A62" s="22">
        <v>40</v>
      </c>
      <c r="B62" s="26">
        <v>337010124</v>
      </c>
      <c r="C62" s="28" t="s">
        <v>146</v>
      </c>
      <c r="D62" s="20"/>
      <c r="E62" s="20"/>
      <c r="F62" s="20"/>
      <c r="G62" s="20"/>
      <c r="H62" s="20"/>
      <c r="I62" s="23">
        <v>0</v>
      </c>
      <c r="J62" s="23"/>
      <c r="K62" s="23"/>
      <c r="L62" s="23"/>
      <c r="M62" s="23"/>
      <c r="N62" s="48" t="s">
        <v>320</v>
      </c>
      <c r="O62" s="46" t="s">
        <v>111</v>
      </c>
      <c r="P62" s="46" t="s">
        <v>111</v>
      </c>
      <c r="Q62" s="46" t="s">
        <v>111</v>
      </c>
      <c r="R62" s="46" t="s">
        <v>111</v>
      </c>
      <c r="S62" s="46" t="s">
        <v>111</v>
      </c>
    </row>
    <row r="63" spans="1:19" s="3" customFormat="1" ht="42">
      <c r="A63" s="22">
        <v>41</v>
      </c>
      <c r="B63" s="26">
        <v>337010124</v>
      </c>
      <c r="C63" s="28" t="s">
        <v>147</v>
      </c>
      <c r="D63" s="20"/>
      <c r="E63" s="20"/>
      <c r="F63" s="20"/>
      <c r="G63" s="20"/>
      <c r="H63" s="20"/>
      <c r="I63" s="23">
        <v>0</v>
      </c>
      <c r="J63" s="23"/>
      <c r="K63" s="23"/>
      <c r="L63" s="23"/>
      <c r="M63" s="23"/>
      <c r="N63" s="48" t="s">
        <v>320</v>
      </c>
      <c r="O63" s="46" t="s">
        <v>111</v>
      </c>
      <c r="P63" s="46" t="s">
        <v>111</v>
      </c>
      <c r="Q63" s="46" t="s">
        <v>111</v>
      </c>
      <c r="R63" s="46" t="s">
        <v>111</v>
      </c>
      <c r="S63" s="46" t="s">
        <v>111</v>
      </c>
    </row>
    <row r="64" spans="1:19" s="3" customFormat="1" ht="42">
      <c r="A64" s="22">
        <v>42</v>
      </c>
      <c r="B64" s="26">
        <v>337010124</v>
      </c>
      <c r="C64" s="28" t="s">
        <v>148</v>
      </c>
      <c r="D64" s="20"/>
      <c r="E64" s="20"/>
      <c r="F64" s="20"/>
      <c r="G64" s="20"/>
      <c r="H64" s="20"/>
      <c r="I64" s="23">
        <v>0</v>
      </c>
      <c r="J64" s="23"/>
      <c r="K64" s="23"/>
      <c r="L64" s="23"/>
      <c r="M64" s="23"/>
      <c r="N64" s="48" t="s">
        <v>320</v>
      </c>
      <c r="O64" s="46" t="s">
        <v>111</v>
      </c>
      <c r="P64" s="46" t="s">
        <v>111</v>
      </c>
      <c r="Q64" s="46" t="s">
        <v>111</v>
      </c>
      <c r="R64" s="46" t="s">
        <v>111</v>
      </c>
      <c r="S64" s="46" t="s">
        <v>111</v>
      </c>
    </row>
    <row r="65" spans="1:19" s="3" customFormat="1" ht="42">
      <c r="A65" s="22">
        <v>43</v>
      </c>
      <c r="B65" s="26">
        <v>337010124</v>
      </c>
      <c r="C65" s="28" t="s">
        <v>149</v>
      </c>
      <c r="D65" s="20"/>
      <c r="E65" s="20"/>
      <c r="F65" s="20"/>
      <c r="G65" s="20"/>
      <c r="H65" s="20"/>
      <c r="I65" s="23">
        <v>0</v>
      </c>
      <c r="J65" s="23"/>
      <c r="K65" s="23"/>
      <c r="L65" s="23"/>
      <c r="M65" s="23"/>
      <c r="N65" s="48" t="s">
        <v>320</v>
      </c>
      <c r="O65" s="46" t="s">
        <v>111</v>
      </c>
      <c r="P65" s="46" t="s">
        <v>111</v>
      </c>
      <c r="Q65" s="46" t="s">
        <v>111</v>
      </c>
      <c r="R65" s="46" t="s">
        <v>111</v>
      </c>
      <c r="S65" s="46" t="s">
        <v>111</v>
      </c>
    </row>
    <row r="66" spans="1:19" s="3" customFormat="1" ht="63">
      <c r="A66" s="22">
        <v>44</v>
      </c>
      <c r="B66" s="26">
        <v>337010124</v>
      </c>
      <c r="C66" s="28" t="s">
        <v>150</v>
      </c>
      <c r="D66" s="20"/>
      <c r="E66" s="20"/>
      <c r="F66" s="20"/>
      <c r="G66" s="20"/>
      <c r="H66" s="20"/>
      <c r="I66" s="23">
        <v>0</v>
      </c>
      <c r="J66" s="23"/>
      <c r="K66" s="23"/>
      <c r="L66" s="23"/>
      <c r="M66" s="23"/>
      <c r="N66" s="48" t="s">
        <v>400</v>
      </c>
      <c r="O66" s="46" t="s">
        <v>111</v>
      </c>
      <c r="P66" s="46" t="s">
        <v>111</v>
      </c>
      <c r="Q66" s="46" t="s">
        <v>111</v>
      </c>
      <c r="R66" s="46" t="s">
        <v>111</v>
      </c>
      <c r="S66" s="46" t="s">
        <v>111</v>
      </c>
    </row>
    <row r="67" spans="1:19" s="3" customFormat="1" ht="63">
      <c r="A67" s="22">
        <v>45</v>
      </c>
      <c r="B67" s="26">
        <v>337010124</v>
      </c>
      <c r="C67" s="28" t="s">
        <v>151</v>
      </c>
      <c r="D67" s="20"/>
      <c r="E67" s="20"/>
      <c r="F67" s="20"/>
      <c r="G67" s="20"/>
      <c r="H67" s="20"/>
      <c r="I67" s="23">
        <v>0</v>
      </c>
      <c r="J67" s="23"/>
      <c r="K67" s="23"/>
      <c r="L67" s="23"/>
      <c r="M67" s="23"/>
      <c r="N67" s="48" t="s">
        <v>320</v>
      </c>
      <c r="O67" s="46" t="s">
        <v>111</v>
      </c>
      <c r="P67" s="46" t="s">
        <v>111</v>
      </c>
      <c r="Q67" s="46" t="s">
        <v>111</v>
      </c>
      <c r="R67" s="46" t="s">
        <v>111</v>
      </c>
      <c r="S67" s="46" t="s">
        <v>111</v>
      </c>
    </row>
    <row r="68" spans="1:19" s="3" customFormat="1" ht="63">
      <c r="A68" s="22">
        <v>46</v>
      </c>
      <c r="B68" s="26">
        <v>337010124</v>
      </c>
      <c r="C68" s="28" t="s">
        <v>152</v>
      </c>
      <c r="D68" s="20"/>
      <c r="E68" s="20"/>
      <c r="F68" s="20"/>
      <c r="G68" s="20"/>
      <c r="H68" s="20"/>
      <c r="I68" s="23">
        <v>0</v>
      </c>
      <c r="J68" s="23"/>
      <c r="K68" s="23"/>
      <c r="L68" s="23"/>
      <c r="M68" s="23"/>
      <c r="N68" s="48" t="s">
        <v>320</v>
      </c>
      <c r="O68" s="46" t="s">
        <v>111</v>
      </c>
      <c r="P68" s="46" t="s">
        <v>111</v>
      </c>
      <c r="Q68" s="46" t="s">
        <v>111</v>
      </c>
      <c r="R68" s="46" t="s">
        <v>111</v>
      </c>
      <c r="S68" s="46" t="s">
        <v>111</v>
      </c>
    </row>
    <row r="69" spans="1:19" s="3" customFormat="1" ht="63">
      <c r="A69" s="22">
        <v>47</v>
      </c>
      <c r="B69" s="26">
        <v>337010124</v>
      </c>
      <c r="C69" s="28" t="s">
        <v>153</v>
      </c>
      <c r="D69" s="20"/>
      <c r="E69" s="20"/>
      <c r="F69" s="20"/>
      <c r="G69" s="20"/>
      <c r="H69" s="20"/>
      <c r="I69" s="23">
        <v>0</v>
      </c>
      <c r="J69" s="23"/>
      <c r="K69" s="23"/>
      <c r="L69" s="23"/>
      <c r="M69" s="23"/>
      <c r="N69" s="48" t="s">
        <v>320</v>
      </c>
      <c r="O69" s="46" t="s">
        <v>111</v>
      </c>
      <c r="P69" s="46" t="s">
        <v>111</v>
      </c>
      <c r="Q69" s="46" t="s">
        <v>111</v>
      </c>
      <c r="R69" s="46" t="s">
        <v>111</v>
      </c>
      <c r="S69" s="46" t="s">
        <v>111</v>
      </c>
    </row>
    <row r="70" spans="1:19" s="3" customFormat="1" ht="63">
      <c r="A70" s="22">
        <v>48</v>
      </c>
      <c r="B70" s="26">
        <v>337010124</v>
      </c>
      <c r="C70" s="28" t="s">
        <v>154</v>
      </c>
      <c r="D70" s="20"/>
      <c r="E70" s="20"/>
      <c r="F70" s="20"/>
      <c r="G70" s="20"/>
      <c r="H70" s="20"/>
      <c r="I70" s="23">
        <v>0</v>
      </c>
      <c r="J70" s="23"/>
      <c r="K70" s="23"/>
      <c r="L70" s="23"/>
      <c r="M70" s="23"/>
      <c r="N70" s="48" t="s">
        <v>320</v>
      </c>
      <c r="O70" s="46" t="s">
        <v>111</v>
      </c>
      <c r="P70" s="46" t="s">
        <v>111</v>
      </c>
      <c r="Q70" s="46" t="s">
        <v>111</v>
      </c>
      <c r="R70" s="46" t="s">
        <v>111</v>
      </c>
      <c r="S70" s="46" t="s">
        <v>111</v>
      </c>
    </row>
    <row r="71" spans="1:19" s="3" customFormat="1" ht="63">
      <c r="A71" s="22">
        <v>49</v>
      </c>
      <c r="B71" s="26">
        <v>337010124</v>
      </c>
      <c r="C71" s="28" t="s">
        <v>155</v>
      </c>
      <c r="D71" s="20"/>
      <c r="E71" s="20"/>
      <c r="F71" s="20"/>
      <c r="G71" s="20"/>
      <c r="H71" s="20"/>
      <c r="I71" s="23">
        <v>0</v>
      </c>
      <c r="J71" s="23"/>
      <c r="K71" s="23"/>
      <c r="L71" s="23"/>
      <c r="M71" s="23"/>
      <c r="N71" s="48" t="s">
        <v>320</v>
      </c>
      <c r="O71" s="46" t="s">
        <v>111</v>
      </c>
      <c r="P71" s="46" t="s">
        <v>111</v>
      </c>
      <c r="Q71" s="46" t="s">
        <v>111</v>
      </c>
      <c r="R71" s="46" t="s">
        <v>111</v>
      </c>
      <c r="S71" s="46" t="s">
        <v>111</v>
      </c>
    </row>
    <row r="72" spans="1:19" s="3" customFormat="1" ht="63">
      <c r="A72" s="22">
        <v>50</v>
      </c>
      <c r="B72" s="26">
        <v>337010124</v>
      </c>
      <c r="C72" s="28" t="s">
        <v>156</v>
      </c>
      <c r="D72" s="20"/>
      <c r="E72" s="20"/>
      <c r="F72" s="20"/>
      <c r="G72" s="20"/>
      <c r="H72" s="20"/>
      <c r="I72" s="23">
        <v>0</v>
      </c>
      <c r="J72" s="23"/>
      <c r="K72" s="23"/>
      <c r="L72" s="23"/>
      <c r="M72" s="23"/>
      <c r="N72" s="48" t="s">
        <v>320</v>
      </c>
      <c r="O72" s="46" t="s">
        <v>111</v>
      </c>
      <c r="P72" s="46" t="s">
        <v>111</v>
      </c>
      <c r="Q72" s="46" t="s">
        <v>111</v>
      </c>
      <c r="R72" s="46" t="s">
        <v>111</v>
      </c>
      <c r="S72" s="46" t="s">
        <v>111</v>
      </c>
    </row>
    <row r="73" spans="1:19" s="3" customFormat="1" ht="42">
      <c r="A73" s="22">
        <v>51</v>
      </c>
      <c r="B73" s="26">
        <v>337010124</v>
      </c>
      <c r="C73" s="28" t="s">
        <v>157</v>
      </c>
      <c r="D73" s="20"/>
      <c r="E73" s="20"/>
      <c r="F73" s="20"/>
      <c r="G73" s="20"/>
      <c r="H73" s="20"/>
      <c r="I73" s="23">
        <v>0</v>
      </c>
      <c r="J73" s="23"/>
      <c r="K73" s="23"/>
      <c r="L73" s="23"/>
      <c r="M73" s="23"/>
      <c r="N73" s="48" t="s">
        <v>320</v>
      </c>
      <c r="O73" s="46" t="s">
        <v>111</v>
      </c>
      <c r="P73" s="46" t="s">
        <v>111</v>
      </c>
      <c r="Q73" s="46" t="s">
        <v>111</v>
      </c>
      <c r="R73" s="46" t="s">
        <v>111</v>
      </c>
      <c r="S73" s="46" t="s">
        <v>111</v>
      </c>
    </row>
    <row r="74" spans="1:19" s="3" customFormat="1" ht="42">
      <c r="A74" s="22">
        <v>52</v>
      </c>
      <c r="B74" s="26">
        <v>337010124</v>
      </c>
      <c r="C74" s="28" t="s">
        <v>158</v>
      </c>
      <c r="D74" s="20"/>
      <c r="E74" s="20"/>
      <c r="F74" s="20"/>
      <c r="G74" s="20"/>
      <c r="H74" s="20"/>
      <c r="I74" s="23">
        <v>0</v>
      </c>
      <c r="J74" s="23"/>
      <c r="K74" s="23"/>
      <c r="L74" s="23"/>
      <c r="M74" s="23"/>
      <c r="N74" s="48" t="s">
        <v>320</v>
      </c>
      <c r="O74" s="46" t="s">
        <v>111</v>
      </c>
      <c r="P74" s="46" t="s">
        <v>111</v>
      </c>
      <c r="Q74" s="46" t="s">
        <v>111</v>
      </c>
      <c r="R74" s="46" t="s">
        <v>111</v>
      </c>
      <c r="S74" s="46" t="s">
        <v>111</v>
      </c>
    </row>
    <row r="75" spans="1:19" s="3" customFormat="1" ht="42">
      <c r="A75" s="22">
        <v>53</v>
      </c>
      <c r="B75" s="26">
        <v>337010124</v>
      </c>
      <c r="C75" s="28" t="s">
        <v>159</v>
      </c>
      <c r="D75" s="20"/>
      <c r="E75" s="20"/>
      <c r="F75" s="20"/>
      <c r="G75" s="20"/>
      <c r="H75" s="20"/>
      <c r="I75" s="23">
        <v>0</v>
      </c>
      <c r="J75" s="23"/>
      <c r="K75" s="23"/>
      <c r="L75" s="23"/>
      <c r="M75" s="23"/>
      <c r="N75" s="48" t="s">
        <v>393</v>
      </c>
      <c r="O75" s="46" t="s">
        <v>111</v>
      </c>
      <c r="P75" s="46" t="s">
        <v>111</v>
      </c>
      <c r="Q75" s="46" t="s">
        <v>111</v>
      </c>
      <c r="R75" s="46" t="s">
        <v>111</v>
      </c>
      <c r="S75" s="46" t="s">
        <v>111</v>
      </c>
    </row>
    <row r="76" spans="1:19" s="3" customFormat="1" ht="42">
      <c r="A76" s="22">
        <v>54</v>
      </c>
      <c r="B76" s="26">
        <v>337010124</v>
      </c>
      <c r="C76" s="28" t="s">
        <v>160</v>
      </c>
      <c r="D76" s="20"/>
      <c r="E76" s="20"/>
      <c r="F76" s="20"/>
      <c r="G76" s="20"/>
      <c r="H76" s="20"/>
      <c r="I76" s="23">
        <v>0</v>
      </c>
      <c r="J76" s="23"/>
      <c r="K76" s="23"/>
      <c r="L76" s="23"/>
      <c r="M76" s="23"/>
      <c r="N76" s="48" t="s">
        <v>320</v>
      </c>
      <c r="O76" s="46" t="s">
        <v>111</v>
      </c>
      <c r="P76" s="46" t="s">
        <v>111</v>
      </c>
      <c r="Q76" s="46" t="s">
        <v>111</v>
      </c>
      <c r="R76" s="46" t="s">
        <v>111</v>
      </c>
      <c r="S76" s="46" t="s">
        <v>111</v>
      </c>
    </row>
    <row r="77" spans="1:19" s="3" customFormat="1" ht="63">
      <c r="A77" s="22">
        <v>55</v>
      </c>
      <c r="B77" s="26">
        <v>337010124</v>
      </c>
      <c r="C77" s="28" t="s">
        <v>161</v>
      </c>
      <c r="D77" s="20"/>
      <c r="E77" s="20"/>
      <c r="F77" s="20"/>
      <c r="G77" s="20"/>
      <c r="H77" s="20"/>
      <c r="I77" s="23">
        <v>0</v>
      </c>
      <c r="J77" s="23"/>
      <c r="K77" s="23"/>
      <c r="L77" s="23"/>
      <c r="M77" s="23"/>
      <c r="N77" s="48" t="s">
        <v>320</v>
      </c>
      <c r="O77" s="46" t="s">
        <v>111</v>
      </c>
      <c r="P77" s="46" t="s">
        <v>111</v>
      </c>
      <c r="Q77" s="46" t="s">
        <v>111</v>
      </c>
      <c r="R77" s="46" t="s">
        <v>111</v>
      </c>
      <c r="S77" s="46" t="s">
        <v>111</v>
      </c>
    </row>
    <row r="78" spans="1:19" s="3" customFormat="1" ht="63">
      <c r="A78" s="22">
        <v>56</v>
      </c>
      <c r="B78" s="26">
        <v>337010124</v>
      </c>
      <c r="C78" s="28" t="s">
        <v>162</v>
      </c>
      <c r="D78" s="20"/>
      <c r="E78" s="20"/>
      <c r="F78" s="20"/>
      <c r="G78" s="20"/>
      <c r="H78" s="20"/>
      <c r="I78" s="23">
        <v>0</v>
      </c>
      <c r="J78" s="23"/>
      <c r="K78" s="23"/>
      <c r="L78" s="23"/>
      <c r="M78" s="23"/>
      <c r="N78" s="48" t="s">
        <v>320</v>
      </c>
      <c r="O78" s="46" t="s">
        <v>111</v>
      </c>
      <c r="P78" s="46" t="s">
        <v>111</v>
      </c>
      <c r="Q78" s="46" t="s">
        <v>111</v>
      </c>
      <c r="R78" s="46" t="s">
        <v>111</v>
      </c>
      <c r="S78" s="46" t="s">
        <v>111</v>
      </c>
    </row>
    <row r="79" spans="1:19" s="3" customFormat="1" ht="42">
      <c r="A79" s="22">
        <v>57</v>
      </c>
      <c r="B79" s="26">
        <v>337010124</v>
      </c>
      <c r="C79" s="28" t="s">
        <v>163</v>
      </c>
      <c r="D79" s="20"/>
      <c r="E79" s="20"/>
      <c r="F79" s="20"/>
      <c r="G79" s="20"/>
      <c r="H79" s="20"/>
      <c r="I79" s="23">
        <v>0</v>
      </c>
      <c r="J79" s="23"/>
      <c r="K79" s="23"/>
      <c r="L79" s="23"/>
      <c r="M79" s="23"/>
      <c r="N79" s="48" t="s">
        <v>320</v>
      </c>
      <c r="O79" s="46" t="s">
        <v>111</v>
      </c>
      <c r="P79" s="46" t="s">
        <v>111</v>
      </c>
      <c r="Q79" s="46" t="s">
        <v>111</v>
      </c>
      <c r="R79" s="46" t="s">
        <v>111</v>
      </c>
      <c r="S79" s="46" t="s">
        <v>111</v>
      </c>
    </row>
    <row r="80" spans="1:19" s="3" customFormat="1" ht="42">
      <c r="A80" s="22">
        <v>58</v>
      </c>
      <c r="B80" s="26">
        <v>337010124</v>
      </c>
      <c r="C80" s="28" t="s">
        <v>164</v>
      </c>
      <c r="D80" s="20"/>
      <c r="E80" s="20"/>
      <c r="F80" s="20"/>
      <c r="G80" s="20"/>
      <c r="H80" s="20"/>
      <c r="I80" s="23">
        <v>0</v>
      </c>
      <c r="J80" s="23"/>
      <c r="K80" s="23"/>
      <c r="L80" s="23"/>
      <c r="M80" s="23"/>
      <c r="N80" s="48" t="s">
        <v>320</v>
      </c>
      <c r="O80" s="46" t="s">
        <v>111</v>
      </c>
      <c r="P80" s="46" t="s">
        <v>111</v>
      </c>
      <c r="Q80" s="46" t="s">
        <v>111</v>
      </c>
      <c r="R80" s="46" t="s">
        <v>111</v>
      </c>
      <c r="S80" s="46" t="s">
        <v>111</v>
      </c>
    </row>
    <row r="81" spans="1:19" s="3" customFormat="1" ht="42">
      <c r="A81" s="22">
        <v>59</v>
      </c>
      <c r="B81" s="26">
        <v>337010124</v>
      </c>
      <c r="C81" s="28" t="s">
        <v>165</v>
      </c>
      <c r="D81" s="20"/>
      <c r="E81" s="20"/>
      <c r="F81" s="20"/>
      <c r="G81" s="20"/>
      <c r="H81" s="20"/>
      <c r="I81" s="23">
        <v>0</v>
      </c>
      <c r="J81" s="23"/>
      <c r="K81" s="23"/>
      <c r="L81" s="23"/>
      <c r="M81" s="23"/>
      <c r="N81" s="48" t="s">
        <v>393</v>
      </c>
      <c r="O81" s="46" t="s">
        <v>111</v>
      </c>
      <c r="P81" s="46" t="s">
        <v>111</v>
      </c>
      <c r="Q81" s="46" t="s">
        <v>111</v>
      </c>
      <c r="R81" s="46" t="s">
        <v>111</v>
      </c>
      <c r="S81" s="46" t="s">
        <v>111</v>
      </c>
    </row>
    <row r="82" spans="1:19" s="3" customFormat="1" ht="84">
      <c r="A82" s="22">
        <v>60</v>
      </c>
      <c r="B82" s="26">
        <v>337010124</v>
      </c>
      <c r="C82" s="28" t="s">
        <v>166</v>
      </c>
      <c r="D82" s="20"/>
      <c r="E82" s="20"/>
      <c r="F82" s="20"/>
      <c r="G82" s="20"/>
      <c r="H82" s="20"/>
      <c r="I82" s="23">
        <v>0</v>
      </c>
      <c r="J82" s="23"/>
      <c r="K82" s="23"/>
      <c r="L82" s="23"/>
      <c r="M82" s="23"/>
      <c r="N82" s="48" t="s">
        <v>400</v>
      </c>
      <c r="O82" s="46" t="s">
        <v>111</v>
      </c>
      <c r="P82" s="46" t="s">
        <v>111</v>
      </c>
      <c r="Q82" s="46" t="s">
        <v>111</v>
      </c>
      <c r="R82" s="46" t="s">
        <v>111</v>
      </c>
      <c r="S82" s="46" t="s">
        <v>111</v>
      </c>
    </row>
    <row r="83" spans="1:19" s="3" customFormat="1" ht="63">
      <c r="A83" s="22">
        <v>61</v>
      </c>
      <c r="B83" s="26">
        <v>337010124</v>
      </c>
      <c r="C83" s="28" t="s">
        <v>167</v>
      </c>
      <c r="D83" s="20"/>
      <c r="E83" s="20"/>
      <c r="F83" s="20"/>
      <c r="G83" s="20"/>
      <c r="H83" s="20"/>
      <c r="I83" s="23">
        <v>0</v>
      </c>
      <c r="J83" s="23"/>
      <c r="K83" s="23"/>
      <c r="L83" s="23"/>
      <c r="M83" s="23"/>
      <c r="N83" s="48" t="s">
        <v>320</v>
      </c>
      <c r="O83" s="46" t="s">
        <v>111</v>
      </c>
      <c r="P83" s="46" t="s">
        <v>111</v>
      </c>
      <c r="Q83" s="46" t="s">
        <v>111</v>
      </c>
      <c r="R83" s="46" t="s">
        <v>111</v>
      </c>
      <c r="S83" s="46" t="s">
        <v>111</v>
      </c>
    </row>
    <row r="84" spans="1:19" s="3" customFormat="1" ht="63">
      <c r="A84" s="22">
        <v>62</v>
      </c>
      <c r="B84" s="26">
        <v>337010124</v>
      </c>
      <c r="C84" s="28" t="s">
        <v>168</v>
      </c>
      <c r="D84" s="20"/>
      <c r="E84" s="20"/>
      <c r="F84" s="20"/>
      <c r="G84" s="20"/>
      <c r="H84" s="20"/>
      <c r="I84" s="23">
        <v>0</v>
      </c>
      <c r="J84" s="23"/>
      <c r="K84" s="23"/>
      <c r="L84" s="23"/>
      <c r="M84" s="23"/>
      <c r="N84" s="48" t="s">
        <v>320</v>
      </c>
      <c r="O84" s="46" t="s">
        <v>111</v>
      </c>
      <c r="P84" s="46" t="s">
        <v>111</v>
      </c>
      <c r="Q84" s="46" t="s">
        <v>111</v>
      </c>
      <c r="R84" s="46" t="s">
        <v>111</v>
      </c>
      <c r="S84" s="46" t="s">
        <v>111</v>
      </c>
    </row>
    <row r="85" spans="1:19" s="3" customFormat="1" ht="42">
      <c r="A85" s="22">
        <v>63</v>
      </c>
      <c r="B85" s="26">
        <v>337010124</v>
      </c>
      <c r="C85" s="28" t="s">
        <v>169</v>
      </c>
      <c r="D85" s="20"/>
      <c r="E85" s="20"/>
      <c r="F85" s="20"/>
      <c r="G85" s="20"/>
      <c r="H85" s="20"/>
      <c r="I85" s="23">
        <v>0</v>
      </c>
      <c r="J85" s="23"/>
      <c r="K85" s="23"/>
      <c r="L85" s="23"/>
      <c r="M85" s="23"/>
      <c r="N85" s="48" t="s">
        <v>400</v>
      </c>
      <c r="O85" s="46" t="s">
        <v>111</v>
      </c>
      <c r="P85" s="46" t="s">
        <v>111</v>
      </c>
      <c r="Q85" s="46" t="s">
        <v>111</v>
      </c>
      <c r="R85" s="46" t="s">
        <v>111</v>
      </c>
      <c r="S85" s="46" t="s">
        <v>111</v>
      </c>
    </row>
    <row r="86" spans="1:19" s="3" customFormat="1" ht="42">
      <c r="A86" s="22">
        <v>64</v>
      </c>
      <c r="B86" s="26">
        <v>337010124</v>
      </c>
      <c r="C86" s="28" t="s">
        <v>170</v>
      </c>
      <c r="D86" s="20"/>
      <c r="E86" s="20"/>
      <c r="F86" s="20"/>
      <c r="G86" s="20"/>
      <c r="H86" s="20"/>
      <c r="I86" s="23">
        <v>0</v>
      </c>
      <c r="J86" s="23"/>
      <c r="K86" s="23"/>
      <c r="L86" s="23"/>
      <c r="M86" s="23"/>
      <c r="N86" s="48" t="s">
        <v>320</v>
      </c>
      <c r="O86" s="46" t="s">
        <v>111</v>
      </c>
      <c r="P86" s="46" t="s">
        <v>111</v>
      </c>
      <c r="Q86" s="46" t="s">
        <v>111</v>
      </c>
      <c r="R86" s="46" t="s">
        <v>111</v>
      </c>
      <c r="S86" s="46" t="s">
        <v>111</v>
      </c>
    </row>
    <row r="87" spans="1:19" s="3" customFormat="1" ht="42">
      <c r="A87" s="22">
        <v>65</v>
      </c>
      <c r="B87" s="26">
        <v>337010124</v>
      </c>
      <c r="C87" s="28" t="s">
        <v>171</v>
      </c>
      <c r="D87" s="20"/>
      <c r="E87" s="20"/>
      <c r="F87" s="20"/>
      <c r="G87" s="20"/>
      <c r="H87" s="20"/>
      <c r="I87" s="23">
        <v>0</v>
      </c>
      <c r="J87" s="23"/>
      <c r="K87" s="23"/>
      <c r="L87" s="23"/>
      <c r="M87" s="23"/>
      <c r="N87" s="48" t="s">
        <v>320</v>
      </c>
      <c r="O87" s="46" t="s">
        <v>111</v>
      </c>
      <c r="P87" s="46" t="s">
        <v>111</v>
      </c>
      <c r="Q87" s="46" t="s">
        <v>111</v>
      </c>
      <c r="R87" s="46" t="s">
        <v>111</v>
      </c>
      <c r="S87" s="46" t="s">
        <v>111</v>
      </c>
    </row>
    <row r="88" spans="1:19" s="3" customFormat="1" ht="63">
      <c r="A88" s="22">
        <v>66</v>
      </c>
      <c r="B88" s="26">
        <v>337010124</v>
      </c>
      <c r="C88" s="28" t="s">
        <v>172</v>
      </c>
      <c r="D88" s="20"/>
      <c r="E88" s="20"/>
      <c r="F88" s="20"/>
      <c r="G88" s="20"/>
      <c r="H88" s="20"/>
      <c r="I88" s="23">
        <v>0</v>
      </c>
      <c r="J88" s="23"/>
      <c r="K88" s="23"/>
      <c r="L88" s="23"/>
      <c r="M88" s="23"/>
      <c r="N88" s="48" t="s">
        <v>320</v>
      </c>
      <c r="O88" s="46" t="s">
        <v>111</v>
      </c>
      <c r="P88" s="46" t="s">
        <v>111</v>
      </c>
      <c r="Q88" s="46" t="s">
        <v>111</v>
      </c>
      <c r="R88" s="46" t="s">
        <v>111</v>
      </c>
      <c r="S88" s="46" t="s">
        <v>111</v>
      </c>
    </row>
    <row r="89" spans="1:19" s="3" customFormat="1" ht="63">
      <c r="A89" s="22">
        <v>67</v>
      </c>
      <c r="B89" s="26">
        <v>337010124</v>
      </c>
      <c r="C89" s="28" t="s">
        <v>173</v>
      </c>
      <c r="D89" s="20"/>
      <c r="E89" s="20"/>
      <c r="F89" s="20"/>
      <c r="G89" s="20"/>
      <c r="H89" s="20"/>
      <c r="I89" s="23">
        <v>0</v>
      </c>
      <c r="J89" s="23"/>
      <c r="K89" s="23"/>
      <c r="L89" s="23"/>
      <c r="M89" s="23"/>
      <c r="N89" s="48" t="s">
        <v>393</v>
      </c>
      <c r="O89" s="46" t="s">
        <v>111</v>
      </c>
      <c r="P89" s="46" t="s">
        <v>111</v>
      </c>
      <c r="Q89" s="46" t="s">
        <v>111</v>
      </c>
      <c r="R89" s="46" t="s">
        <v>111</v>
      </c>
      <c r="S89" s="46" t="s">
        <v>111</v>
      </c>
    </row>
    <row r="90" spans="1:19" s="3" customFormat="1" ht="42">
      <c r="A90" s="22">
        <v>68</v>
      </c>
      <c r="B90" s="26">
        <v>337010124</v>
      </c>
      <c r="C90" s="28" t="s">
        <v>174</v>
      </c>
      <c r="D90" s="20"/>
      <c r="E90" s="20"/>
      <c r="F90" s="20"/>
      <c r="G90" s="20"/>
      <c r="H90" s="20"/>
      <c r="I90" s="23">
        <v>0</v>
      </c>
      <c r="J90" s="23"/>
      <c r="K90" s="23"/>
      <c r="L90" s="23"/>
      <c r="M90" s="23"/>
      <c r="N90" s="48" t="s">
        <v>320</v>
      </c>
      <c r="O90" s="46" t="s">
        <v>111</v>
      </c>
      <c r="P90" s="46" t="s">
        <v>111</v>
      </c>
      <c r="Q90" s="46" t="s">
        <v>111</v>
      </c>
      <c r="R90" s="46" t="s">
        <v>111</v>
      </c>
      <c r="S90" s="46" t="s">
        <v>111</v>
      </c>
    </row>
    <row r="91" spans="1:19" s="3" customFormat="1" ht="42">
      <c r="A91" s="22">
        <v>69</v>
      </c>
      <c r="B91" s="26">
        <v>337010124</v>
      </c>
      <c r="C91" s="28" t="s">
        <v>175</v>
      </c>
      <c r="D91" s="20"/>
      <c r="E91" s="20"/>
      <c r="F91" s="20"/>
      <c r="G91" s="20"/>
      <c r="H91" s="20"/>
      <c r="I91" s="23">
        <v>0</v>
      </c>
      <c r="J91" s="23"/>
      <c r="K91" s="23"/>
      <c r="L91" s="23"/>
      <c r="M91" s="23"/>
      <c r="N91" s="48" t="s">
        <v>320</v>
      </c>
      <c r="O91" s="46" t="s">
        <v>111</v>
      </c>
      <c r="P91" s="46" t="s">
        <v>111</v>
      </c>
      <c r="Q91" s="46" t="s">
        <v>111</v>
      </c>
      <c r="R91" s="46" t="s">
        <v>111</v>
      </c>
      <c r="S91" s="46" t="s">
        <v>111</v>
      </c>
    </row>
    <row r="92" spans="1:19" s="3" customFormat="1" ht="63">
      <c r="A92" s="22">
        <v>70</v>
      </c>
      <c r="B92" s="26">
        <v>337010124</v>
      </c>
      <c r="C92" s="28" t="s">
        <v>176</v>
      </c>
      <c r="D92" s="20"/>
      <c r="E92" s="20"/>
      <c r="F92" s="20"/>
      <c r="G92" s="20"/>
      <c r="H92" s="20"/>
      <c r="I92" s="23">
        <v>0</v>
      </c>
      <c r="J92" s="23"/>
      <c r="K92" s="23"/>
      <c r="L92" s="23"/>
      <c r="M92" s="23"/>
      <c r="N92" s="48" t="s">
        <v>400</v>
      </c>
      <c r="O92" s="46" t="s">
        <v>111</v>
      </c>
      <c r="P92" s="46" t="s">
        <v>111</v>
      </c>
      <c r="Q92" s="46" t="s">
        <v>111</v>
      </c>
      <c r="R92" s="46" t="s">
        <v>111</v>
      </c>
      <c r="S92" s="46" t="s">
        <v>111</v>
      </c>
    </row>
    <row r="93" spans="1:19" s="3" customFormat="1" ht="42">
      <c r="A93" s="22">
        <v>71</v>
      </c>
      <c r="B93" s="26">
        <v>337010124</v>
      </c>
      <c r="C93" s="28" t="s">
        <v>177</v>
      </c>
      <c r="D93" s="20"/>
      <c r="E93" s="20"/>
      <c r="F93" s="20"/>
      <c r="G93" s="20"/>
      <c r="H93" s="20"/>
      <c r="I93" s="23">
        <v>0</v>
      </c>
      <c r="J93" s="23"/>
      <c r="K93" s="23"/>
      <c r="L93" s="23"/>
      <c r="M93" s="23"/>
      <c r="N93" s="48" t="s">
        <v>320</v>
      </c>
      <c r="O93" s="46" t="s">
        <v>111</v>
      </c>
      <c r="P93" s="46" t="s">
        <v>111</v>
      </c>
      <c r="Q93" s="46" t="s">
        <v>111</v>
      </c>
      <c r="R93" s="46" t="s">
        <v>111</v>
      </c>
      <c r="S93" s="46" t="s">
        <v>111</v>
      </c>
    </row>
    <row r="94" spans="1:19" s="3" customFormat="1" ht="63">
      <c r="A94" s="22">
        <v>72</v>
      </c>
      <c r="B94" s="26">
        <v>337010124</v>
      </c>
      <c r="C94" s="28" t="s">
        <v>178</v>
      </c>
      <c r="D94" s="20"/>
      <c r="E94" s="20"/>
      <c r="F94" s="20"/>
      <c r="G94" s="20"/>
      <c r="H94" s="20"/>
      <c r="I94" s="23">
        <v>0</v>
      </c>
      <c r="J94" s="23"/>
      <c r="K94" s="23"/>
      <c r="L94" s="23"/>
      <c r="M94" s="23"/>
      <c r="N94" s="48" t="s">
        <v>320</v>
      </c>
      <c r="O94" s="46" t="s">
        <v>111</v>
      </c>
      <c r="P94" s="46" t="s">
        <v>111</v>
      </c>
      <c r="Q94" s="46" t="s">
        <v>111</v>
      </c>
      <c r="R94" s="46" t="s">
        <v>111</v>
      </c>
      <c r="S94" s="46" t="s">
        <v>111</v>
      </c>
    </row>
    <row r="95" spans="1:19" s="3" customFormat="1" ht="42">
      <c r="A95" s="22">
        <v>73</v>
      </c>
      <c r="B95" s="26">
        <v>337010124</v>
      </c>
      <c r="C95" s="28" t="s">
        <v>179</v>
      </c>
      <c r="D95" s="20"/>
      <c r="E95" s="20"/>
      <c r="F95" s="20"/>
      <c r="G95" s="20"/>
      <c r="H95" s="20"/>
      <c r="I95" s="23">
        <v>0</v>
      </c>
      <c r="J95" s="23"/>
      <c r="K95" s="23"/>
      <c r="L95" s="23"/>
      <c r="M95" s="23"/>
      <c r="N95" s="48" t="s">
        <v>320</v>
      </c>
      <c r="O95" s="46" t="s">
        <v>111</v>
      </c>
      <c r="P95" s="46" t="s">
        <v>111</v>
      </c>
      <c r="Q95" s="46" t="s">
        <v>111</v>
      </c>
      <c r="R95" s="46" t="s">
        <v>111</v>
      </c>
      <c r="S95" s="46" t="s">
        <v>111</v>
      </c>
    </row>
    <row r="96" spans="1:19" s="3" customFormat="1" ht="42">
      <c r="A96" s="22">
        <v>74</v>
      </c>
      <c r="B96" s="26">
        <v>337010124</v>
      </c>
      <c r="C96" s="28" t="s">
        <v>180</v>
      </c>
      <c r="D96" s="20"/>
      <c r="E96" s="20"/>
      <c r="F96" s="20"/>
      <c r="G96" s="20"/>
      <c r="H96" s="20"/>
      <c r="I96" s="23">
        <v>0</v>
      </c>
      <c r="J96" s="23"/>
      <c r="K96" s="23"/>
      <c r="L96" s="23"/>
      <c r="M96" s="23"/>
      <c r="N96" s="48" t="s">
        <v>400</v>
      </c>
      <c r="O96" s="46" t="s">
        <v>111</v>
      </c>
      <c r="P96" s="46" t="s">
        <v>111</v>
      </c>
      <c r="Q96" s="46" t="s">
        <v>111</v>
      </c>
      <c r="R96" s="46" t="s">
        <v>111</v>
      </c>
      <c r="S96" s="46" t="s">
        <v>111</v>
      </c>
    </row>
    <row r="97" spans="1:19" s="3" customFormat="1" ht="63">
      <c r="A97" s="22">
        <v>75</v>
      </c>
      <c r="B97" s="26">
        <v>337010124</v>
      </c>
      <c r="C97" s="28" t="s">
        <v>181</v>
      </c>
      <c r="D97" s="20"/>
      <c r="E97" s="20"/>
      <c r="F97" s="20"/>
      <c r="G97" s="20"/>
      <c r="H97" s="20"/>
      <c r="I97" s="23">
        <v>0</v>
      </c>
      <c r="J97" s="23"/>
      <c r="K97" s="23"/>
      <c r="L97" s="23"/>
      <c r="M97" s="23"/>
      <c r="N97" s="48" t="s">
        <v>320</v>
      </c>
      <c r="O97" s="46" t="s">
        <v>111</v>
      </c>
      <c r="P97" s="46" t="s">
        <v>111</v>
      </c>
      <c r="Q97" s="46" t="s">
        <v>111</v>
      </c>
      <c r="R97" s="46" t="s">
        <v>111</v>
      </c>
      <c r="S97" s="46" t="s">
        <v>111</v>
      </c>
    </row>
    <row r="98" spans="1:19" s="3" customFormat="1" ht="63">
      <c r="A98" s="22">
        <v>76</v>
      </c>
      <c r="B98" s="26">
        <v>337010124</v>
      </c>
      <c r="C98" s="28" t="s">
        <v>182</v>
      </c>
      <c r="D98" s="20"/>
      <c r="E98" s="20"/>
      <c r="F98" s="20"/>
      <c r="G98" s="20"/>
      <c r="H98" s="20"/>
      <c r="I98" s="23">
        <v>0</v>
      </c>
      <c r="J98" s="23"/>
      <c r="K98" s="23"/>
      <c r="L98" s="23"/>
      <c r="M98" s="23"/>
      <c r="N98" s="48" t="s">
        <v>400</v>
      </c>
      <c r="O98" s="46" t="s">
        <v>111</v>
      </c>
      <c r="P98" s="46" t="s">
        <v>111</v>
      </c>
      <c r="Q98" s="46" t="s">
        <v>111</v>
      </c>
      <c r="R98" s="46" t="s">
        <v>111</v>
      </c>
      <c r="S98" s="46" t="s">
        <v>111</v>
      </c>
    </row>
    <row r="99" spans="1:19" s="3" customFormat="1" ht="42">
      <c r="A99" s="22">
        <v>77</v>
      </c>
      <c r="B99" s="26">
        <v>337010124</v>
      </c>
      <c r="C99" s="28" t="s">
        <v>183</v>
      </c>
      <c r="D99" s="20"/>
      <c r="E99" s="20"/>
      <c r="F99" s="20"/>
      <c r="G99" s="20"/>
      <c r="H99" s="20"/>
      <c r="I99" s="23">
        <v>0</v>
      </c>
      <c r="J99" s="23"/>
      <c r="K99" s="23"/>
      <c r="L99" s="23"/>
      <c r="M99" s="23"/>
      <c r="N99" s="48" t="s">
        <v>320</v>
      </c>
      <c r="O99" s="46" t="s">
        <v>111</v>
      </c>
      <c r="P99" s="46" t="s">
        <v>111</v>
      </c>
      <c r="Q99" s="46" t="s">
        <v>111</v>
      </c>
      <c r="R99" s="46" t="s">
        <v>111</v>
      </c>
      <c r="S99" s="46" t="s">
        <v>111</v>
      </c>
    </row>
    <row r="100" spans="1:19" s="3" customFormat="1" ht="63">
      <c r="A100" s="22">
        <v>78</v>
      </c>
      <c r="B100" s="26">
        <v>337010124</v>
      </c>
      <c r="C100" s="28" t="s">
        <v>184</v>
      </c>
      <c r="D100" s="20"/>
      <c r="E100" s="20"/>
      <c r="F100" s="20"/>
      <c r="G100" s="20"/>
      <c r="H100" s="20"/>
      <c r="I100" s="23">
        <v>0</v>
      </c>
      <c r="J100" s="23"/>
      <c r="K100" s="23"/>
      <c r="L100" s="23"/>
      <c r="M100" s="23"/>
      <c r="N100" s="48" t="s">
        <v>393</v>
      </c>
      <c r="O100" s="46" t="s">
        <v>111</v>
      </c>
      <c r="P100" s="46" t="s">
        <v>111</v>
      </c>
      <c r="Q100" s="46" t="s">
        <v>111</v>
      </c>
      <c r="R100" s="46" t="s">
        <v>111</v>
      </c>
      <c r="S100" s="46" t="s">
        <v>111</v>
      </c>
    </row>
    <row r="101" spans="1:19" s="3" customFormat="1" ht="42">
      <c r="A101" s="22">
        <v>79</v>
      </c>
      <c r="B101" s="26">
        <v>337010124</v>
      </c>
      <c r="C101" s="28" t="s">
        <v>185</v>
      </c>
      <c r="D101" s="20"/>
      <c r="E101" s="20"/>
      <c r="F101" s="20"/>
      <c r="G101" s="20"/>
      <c r="H101" s="20"/>
      <c r="I101" s="23">
        <v>0</v>
      </c>
      <c r="J101" s="23"/>
      <c r="K101" s="23"/>
      <c r="L101" s="23"/>
      <c r="M101" s="23"/>
      <c r="N101" s="48" t="s">
        <v>320</v>
      </c>
      <c r="O101" s="46" t="s">
        <v>111</v>
      </c>
      <c r="P101" s="46" t="s">
        <v>111</v>
      </c>
      <c r="Q101" s="46" t="s">
        <v>111</v>
      </c>
      <c r="R101" s="46" t="s">
        <v>111</v>
      </c>
      <c r="S101" s="46" t="s">
        <v>111</v>
      </c>
    </row>
    <row r="102" spans="1:19" s="3" customFormat="1" ht="42">
      <c r="A102" s="22">
        <v>80</v>
      </c>
      <c r="B102" s="26">
        <v>337010124</v>
      </c>
      <c r="C102" s="28" t="s">
        <v>186</v>
      </c>
      <c r="D102" s="20"/>
      <c r="E102" s="20"/>
      <c r="F102" s="20"/>
      <c r="G102" s="20"/>
      <c r="H102" s="20"/>
      <c r="I102" s="23">
        <v>0</v>
      </c>
      <c r="J102" s="23"/>
      <c r="K102" s="23"/>
      <c r="L102" s="23"/>
      <c r="M102" s="23"/>
      <c r="N102" s="48" t="s">
        <v>320</v>
      </c>
      <c r="O102" s="46" t="s">
        <v>111</v>
      </c>
      <c r="P102" s="46" t="s">
        <v>111</v>
      </c>
      <c r="Q102" s="46" t="s">
        <v>111</v>
      </c>
      <c r="R102" s="46" t="s">
        <v>111</v>
      </c>
      <c r="S102" s="46" t="s">
        <v>111</v>
      </c>
    </row>
    <row r="103" spans="1:19" s="3" customFormat="1" ht="63">
      <c r="A103" s="22">
        <v>81</v>
      </c>
      <c r="B103" s="26">
        <v>337010124</v>
      </c>
      <c r="C103" s="28" t="s">
        <v>187</v>
      </c>
      <c r="D103" s="20"/>
      <c r="E103" s="20"/>
      <c r="F103" s="20"/>
      <c r="G103" s="20"/>
      <c r="H103" s="20"/>
      <c r="I103" s="23">
        <v>0</v>
      </c>
      <c r="J103" s="23"/>
      <c r="K103" s="23"/>
      <c r="L103" s="23"/>
      <c r="M103" s="23"/>
      <c r="N103" s="48" t="s">
        <v>320</v>
      </c>
      <c r="O103" s="46" t="s">
        <v>111</v>
      </c>
      <c r="P103" s="46" t="s">
        <v>111</v>
      </c>
      <c r="Q103" s="46" t="s">
        <v>111</v>
      </c>
      <c r="R103" s="46" t="s">
        <v>111</v>
      </c>
      <c r="S103" s="46" t="s">
        <v>111</v>
      </c>
    </row>
    <row r="104" spans="1:19" s="3" customFormat="1" ht="63">
      <c r="A104" s="22">
        <v>82</v>
      </c>
      <c r="B104" s="26">
        <v>337010124</v>
      </c>
      <c r="C104" s="28" t="s">
        <v>188</v>
      </c>
      <c r="D104" s="20"/>
      <c r="E104" s="20"/>
      <c r="F104" s="20"/>
      <c r="G104" s="20"/>
      <c r="H104" s="20"/>
      <c r="I104" s="23">
        <v>0</v>
      </c>
      <c r="J104" s="23"/>
      <c r="K104" s="23"/>
      <c r="L104" s="23"/>
      <c r="M104" s="23"/>
      <c r="N104" s="48" t="s">
        <v>320</v>
      </c>
      <c r="O104" s="46" t="s">
        <v>111</v>
      </c>
      <c r="P104" s="46" t="s">
        <v>111</v>
      </c>
      <c r="Q104" s="46" t="s">
        <v>111</v>
      </c>
      <c r="R104" s="46" t="s">
        <v>111</v>
      </c>
      <c r="S104" s="46" t="s">
        <v>111</v>
      </c>
    </row>
    <row r="105" spans="1:19" s="3" customFormat="1" ht="42">
      <c r="A105" s="22">
        <v>83</v>
      </c>
      <c r="B105" s="26">
        <v>337010124</v>
      </c>
      <c r="C105" s="28" t="s">
        <v>189</v>
      </c>
      <c r="D105" s="20"/>
      <c r="E105" s="20"/>
      <c r="F105" s="20"/>
      <c r="G105" s="20"/>
      <c r="H105" s="20"/>
      <c r="I105" s="23">
        <v>0</v>
      </c>
      <c r="J105" s="23"/>
      <c r="K105" s="23"/>
      <c r="L105" s="23"/>
      <c r="M105" s="23"/>
      <c r="N105" s="48" t="s">
        <v>400</v>
      </c>
      <c r="O105" s="46" t="s">
        <v>111</v>
      </c>
      <c r="P105" s="46" t="s">
        <v>111</v>
      </c>
      <c r="Q105" s="46" t="s">
        <v>111</v>
      </c>
      <c r="R105" s="46" t="s">
        <v>111</v>
      </c>
      <c r="S105" s="46" t="s">
        <v>111</v>
      </c>
    </row>
    <row r="106" spans="1:19" s="3" customFormat="1" ht="42">
      <c r="A106" s="22">
        <v>84</v>
      </c>
      <c r="B106" s="26">
        <v>337010124</v>
      </c>
      <c r="C106" s="28" t="s">
        <v>190</v>
      </c>
      <c r="D106" s="20"/>
      <c r="E106" s="20"/>
      <c r="F106" s="20"/>
      <c r="G106" s="20"/>
      <c r="H106" s="20"/>
      <c r="I106" s="23">
        <v>0</v>
      </c>
      <c r="J106" s="23"/>
      <c r="K106" s="23"/>
      <c r="L106" s="23"/>
      <c r="M106" s="23"/>
      <c r="N106" s="48" t="s">
        <v>320</v>
      </c>
      <c r="O106" s="46" t="s">
        <v>111</v>
      </c>
      <c r="P106" s="46" t="s">
        <v>111</v>
      </c>
      <c r="Q106" s="46" t="s">
        <v>111</v>
      </c>
      <c r="R106" s="46" t="s">
        <v>111</v>
      </c>
      <c r="S106" s="46" t="s">
        <v>111</v>
      </c>
    </row>
    <row r="107" spans="1:19" s="3" customFormat="1" ht="42">
      <c r="A107" s="22">
        <v>85</v>
      </c>
      <c r="B107" s="26">
        <v>337010124</v>
      </c>
      <c r="C107" s="28" t="s">
        <v>191</v>
      </c>
      <c r="D107" s="20"/>
      <c r="E107" s="20"/>
      <c r="F107" s="20"/>
      <c r="G107" s="20"/>
      <c r="H107" s="20"/>
      <c r="I107" s="23">
        <v>0</v>
      </c>
      <c r="J107" s="23"/>
      <c r="K107" s="23"/>
      <c r="L107" s="23"/>
      <c r="M107" s="23"/>
      <c r="N107" s="48" t="s">
        <v>320</v>
      </c>
      <c r="O107" s="46" t="s">
        <v>111</v>
      </c>
      <c r="P107" s="46" t="s">
        <v>111</v>
      </c>
      <c r="Q107" s="46" t="s">
        <v>111</v>
      </c>
      <c r="R107" s="46" t="s">
        <v>111</v>
      </c>
      <c r="S107" s="46" t="s">
        <v>111</v>
      </c>
    </row>
    <row r="108" spans="1:19" s="3" customFormat="1" ht="63">
      <c r="A108" s="22">
        <v>86</v>
      </c>
      <c r="B108" s="26">
        <v>337010124</v>
      </c>
      <c r="C108" s="28" t="s">
        <v>192</v>
      </c>
      <c r="D108" s="20"/>
      <c r="E108" s="20"/>
      <c r="F108" s="20"/>
      <c r="G108" s="20"/>
      <c r="H108" s="20"/>
      <c r="I108" s="23">
        <v>0</v>
      </c>
      <c r="J108" s="23"/>
      <c r="K108" s="23"/>
      <c r="L108" s="23"/>
      <c r="M108" s="23"/>
      <c r="N108" s="48" t="s">
        <v>393</v>
      </c>
      <c r="O108" s="46" t="s">
        <v>111</v>
      </c>
      <c r="P108" s="46" t="s">
        <v>111</v>
      </c>
      <c r="Q108" s="46" t="s">
        <v>111</v>
      </c>
      <c r="R108" s="46" t="s">
        <v>111</v>
      </c>
      <c r="S108" s="46" t="s">
        <v>111</v>
      </c>
    </row>
    <row r="109" spans="1:19" s="3" customFormat="1" ht="63">
      <c r="A109" s="22">
        <v>87</v>
      </c>
      <c r="B109" s="26">
        <v>337010124</v>
      </c>
      <c r="C109" s="28" t="s">
        <v>193</v>
      </c>
      <c r="D109" s="20"/>
      <c r="E109" s="20"/>
      <c r="F109" s="20"/>
      <c r="G109" s="20"/>
      <c r="H109" s="20"/>
      <c r="I109" s="23">
        <v>0</v>
      </c>
      <c r="J109" s="23"/>
      <c r="K109" s="23"/>
      <c r="L109" s="23"/>
      <c r="M109" s="23"/>
      <c r="N109" s="48" t="s">
        <v>320</v>
      </c>
      <c r="O109" s="46" t="s">
        <v>111</v>
      </c>
      <c r="P109" s="46" t="s">
        <v>111</v>
      </c>
      <c r="Q109" s="46" t="s">
        <v>111</v>
      </c>
      <c r="R109" s="46" t="s">
        <v>111</v>
      </c>
      <c r="S109" s="46" t="s">
        <v>111</v>
      </c>
    </row>
    <row r="110" spans="1:19" s="3" customFormat="1" ht="63">
      <c r="A110" s="22">
        <v>88</v>
      </c>
      <c r="B110" s="26">
        <v>337010124</v>
      </c>
      <c r="C110" s="28" t="s">
        <v>194</v>
      </c>
      <c r="D110" s="20"/>
      <c r="E110" s="20"/>
      <c r="F110" s="20"/>
      <c r="G110" s="20"/>
      <c r="H110" s="20"/>
      <c r="I110" s="23">
        <v>0</v>
      </c>
      <c r="J110" s="23"/>
      <c r="K110" s="23"/>
      <c r="L110" s="23"/>
      <c r="M110" s="23"/>
      <c r="N110" s="48" t="s">
        <v>320</v>
      </c>
      <c r="O110" s="46" t="s">
        <v>111</v>
      </c>
      <c r="P110" s="46" t="s">
        <v>111</v>
      </c>
      <c r="Q110" s="46" t="s">
        <v>111</v>
      </c>
      <c r="R110" s="46" t="s">
        <v>111</v>
      </c>
      <c r="S110" s="46" t="s">
        <v>111</v>
      </c>
    </row>
    <row r="111" spans="1:19" s="3" customFormat="1" ht="63">
      <c r="A111" s="22">
        <v>89</v>
      </c>
      <c r="B111" s="26">
        <v>337010124</v>
      </c>
      <c r="C111" s="28" t="s">
        <v>195</v>
      </c>
      <c r="D111" s="20"/>
      <c r="E111" s="20"/>
      <c r="F111" s="20"/>
      <c r="G111" s="20"/>
      <c r="H111" s="20"/>
      <c r="I111" s="23">
        <v>0</v>
      </c>
      <c r="J111" s="23"/>
      <c r="K111" s="23"/>
      <c r="L111" s="23"/>
      <c r="M111" s="23"/>
      <c r="N111" s="48" t="s">
        <v>320</v>
      </c>
      <c r="O111" s="46" t="s">
        <v>111</v>
      </c>
      <c r="P111" s="46" t="s">
        <v>111</v>
      </c>
      <c r="Q111" s="46" t="s">
        <v>111</v>
      </c>
      <c r="R111" s="46" t="s">
        <v>111</v>
      </c>
      <c r="S111" s="46" t="s">
        <v>111</v>
      </c>
    </row>
    <row r="112" spans="1:19" s="3" customFormat="1" ht="63">
      <c r="A112" s="22">
        <v>90</v>
      </c>
      <c r="B112" s="26">
        <v>337010124</v>
      </c>
      <c r="C112" s="28" t="s">
        <v>196</v>
      </c>
      <c r="D112" s="20"/>
      <c r="E112" s="20"/>
      <c r="F112" s="20"/>
      <c r="G112" s="20"/>
      <c r="H112" s="20"/>
      <c r="I112" s="23">
        <v>0</v>
      </c>
      <c r="J112" s="23"/>
      <c r="K112" s="23"/>
      <c r="L112" s="23"/>
      <c r="M112" s="23"/>
      <c r="N112" s="48" t="s">
        <v>393</v>
      </c>
      <c r="O112" s="46" t="s">
        <v>111</v>
      </c>
      <c r="P112" s="46" t="s">
        <v>111</v>
      </c>
      <c r="Q112" s="46" t="s">
        <v>111</v>
      </c>
      <c r="R112" s="46" t="s">
        <v>111</v>
      </c>
      <c r="S112" s="46" t="s">
        <v>111</v>
      </c>
    </row>
    <row r="113" spans="1:19" s="3" customFormat="1" ht="42">
      <c r="A113" s="22">
        <v>91</v>
      </c>
      <c r="B113" s="26">
        <v>337010124</v>
      </c>
      <c r="C113" s="28" t="s">
        <v>197</v>
      </c>
      <c r="D113" s="20"/>
      <c r="E113" s="20"/>
      <c r="F113" s="20"/>
      <c r="G113" s="20"/>
      <c r="H113" s="20"/>
      <c r="I113" s="23">
        <v>0</v>
      </c>
      <c r="J113" s="23"/>
      <c r="K113" s="23"/>
      <c r="L113" s="23"/>
      <c r="M113" s="23"/>
      <c r="N113" s="48" t="s">
        <v>320</v>
      </c>
      <c r="O113" s="46" t="s">
        <v>111</v>
      </c>
      <c r="P113" s="46" t="s">
        <v>111</v>
      </c>
      <c r="Q113" s="46" t="s">
        <v>111</v>
      </c>
      <c r="R113" s="46" t="s">
        <v>111</v>
      </c>
      <c r="S113" s="46" t="s">
        <v>111</v>
      </c>
    </row>
    <row r="114" spans="1:19" s="3" customFormat="1" ht="63">
      <c r="A114" s="22">
        <v>92</v>
      </c>
      <c r="B114" s="26">
        <v>337010124</v>
      </c>
      <c r="C114" s="28" t="s">
        <v>198</v>
      </c>
      <c r="D114" s="20"/>
      <c r="E114" s="20"/>
      <c r="F114" s="20"/>
      <c r="G114" s="20"/>
      <c r="H114" s="20"/>
      <c r="I114" s="23">
        <v>0</v>
      </c>
      <c r="J114" s="23"/>
      <c r="K114" s="23"/>
      <c r="L114" s="23"/>
      <c r="M114" s="23"/>
      <c r="N114" s="48" t="s">
        <v>320</v>
      </c>
      <c r="O114" s="46" t="s">
        <v>111</v>
      </c>
      <c r="P114" s="46" t="s">
        <v>111</v>
      </c>
      <c r="Q114" s="46" t="s">
        <v>111</v>
      </c>
      <c r="R114" s="46" t="s">
        <v>111</v>
      </c>
      <c r="S114" s="46" t="s">
        <v>111</v>
      </c>
    </row>
    <row r="115" spans="1:19" s="3" customFormat="1" ht="63">
      <c r="A115" s="22">
        <v>93</v>
      </c>
      <c r="B115" s="26">
        <v>337010124</v>
      </c>
      <c r="C115" s="28" t="s">
        <v>199</v>
      </c>
      <c r="D115" s="20"/>
      <c r="E115" s="20"/>
      <c r="F115" s="20"/>
      <c r="G115" s="20"/>
      <c r="H115" s="20"/>
      <c r="I115" s="23">
        <v>0</v>
      </c>
      <c r="J115" s="23"/>
      <c r="K115" s="23"/>
      <c r="L115" s="23"/>
      <c r="M115" s="23"/>
      <c r="N115" s="48" t="s">
        <v>400</v>
      </c>
      <c r="O115" s="46" t="s">
        <v>111</v>
      </c>
      <c r="P115" s="46" t="s">
        <v>111</v>
      </c>
      <c r="Q115" s="46" t="s">
        <v>111</v>
      </c>
      <c r="R115" s="46" t="s">
        <v>111</v>
      </c>
      <c r="S115" s="46" t="s">
        <v>111</v>
      </c>
    </row>
    <row r="116" spans="1:19" s="3" customFormat="1" ht="42">
      <c r="A116" s="22">
        <v>94</v>
      </c>
      <c r="B116" s="26">
        <v>337010124</v>
      </c>
      <c r="C116" s="28" t="s">
        <v>200</v>
      </c>
      <c r="D116" s="20"/>
      <c r="E116" s="20"/>
      <c r="F116" s="20"/>
      <c r="G116" s="20"/>
      <c r="H116" s="20"/>
      <c r="I116" s="23">
        <v>0</v>
      </c>
      <c r="J116" s="23"/>
      <c r="K116" s="23"/>
      <c r="L116" s="23"/>
      <c r="M116" s="23"/>
      <c r="N116" s="48" t="s">
        <v>400</v>
      </c>
      <c r="O116" s="46" t="s">
        <v>111</v>
      </c>
      <c r="P116" s="46" t="s">
        <v>111</v>
      </c>
      <c r="Q116" s="46" t="s">
        <v>111</v>
      </c>
      <c r="R116" s="46" t="s">
        <v>111</v>
      </c>
      <c r="S116" s="46" t="s">
        <v>111</v>
      </c>
    </row>
    <row r="117" spans="1:19" s="3" customFormat="1" ht="42">
      <c r="A117" s="22">
        <v>95</v>
      </c>
      <c r="B117" s="26">
        <v>337010124</v>
      </c>
      <c r="C117" s="28" t="s">
        <v>201</v>
      </c>
      <c r="D117" s="20"/>
      <c r="E117" s="20"/>
      <c r="F117" s="20"/>
      <c r="G117" s="20"/>
      <c r="H117" s="20"/>
      <c r="I117" s="23">
        <v>0</v>
      </c>
      <c r="J117" s="23"/>
      <c r="K117" s="23"/>
      <c r="L117" s="23"/>
      <c r="M117" s="23"/>
      <c r="N117" s="48" t="s">
        <v>320</v>
      </c>
      <c r="O117" s="46" t="s">
        <v>111</v>
      </c>
      <c r="P117" s="46" t="s">
        <v>111</v>
      </c>
      <c r="Q117" s="46" t="s">
        <v>111</v>
      </c>
      <c r="R117" s="46" t="s">
        <v>111</v>
      </c>
      <c r="S117" s="46" t="s">
        <v>111</v>
      </c>
    </row>
    <row r="118" spans="1:19" s="3" customFormat="1" ht="63">
      <c r="A118" s="22">
        <v>96</v>
      </c>
      <c r="B118" s="26">
        <v>337010124</v>
      </c>
      <c r="C118" s="28" t="s">
        <v>202</v>
      </c>
      <c r="D118" s="20"/>
      <c r="E118" s="20"/>
      <c r="F118" s="20"/>
      <c r="G118" s="20"/>
      <c r="H118" s="20"/>
      <c r="I118" s="23">
        <v>0</v>
      </c>
      <c r="J118" s="23"/>
      <c r="K118" s="23"/>
      <c r="L118" s="23"/>
      <c r="M118" s="23"/>
      <c r="N118" s="48" t="s">
        <v>320</v>
      </c>
      <c r="O118" s="46" t="s">
        <v>111</v>
      </c>
      <c r="P118" s="46" t="s">
        <v>111</v>
      </c>
      <c r="Q118" s="46" t="s">
        <v>111</v>
      </c>
      <c r="R118" s="46" t="s">
        <v>111</v>
      </c>
      <c r="S118" s="46" t="s">
        <v>111</v>
      </c>
    </row>
    <row r="119" spans="1:19" s="3" customFormat="1" ht="63">
      <c r="A119" s="22">
        <v>97</v>
      </c>
      <c r="B119" s="26">
        <v>337010124</v>
      </c>
      <c r="C119" s="28" t="s">
        <v>203</v>
      </c>
      <c r="D119" s="20"/>
      <c r="E119" s="20"/>
      <c r="F119" s="20"/>
      <c r="G119" s="20"/>
      <c r="H119" s="20"/>
      <c r="I119" s="23">
        <v>0</v>
      </c>
      <c r="J119" s="23"/>
      <c r="K119" s="23"/>
      <c r="L119" s="23"/>
      <c r="M119" s="23"/>
      <c r="N119" s="48" t="s">
        <v>320</v>
      </c>
      <c r="O119" s="46" t="s">
        <v>111</v>
      </c>
      <c r="P119" s="46" t="s">
        <v>111</v>
      </c>
      <c r="Q119" s="46" t="s">
        <v>111</v>
      </c>
      <c r="R119" s="46" t="s">
        <v>111</v>
      </c>
      <c r="S119" s="46" t="s">
        <v>111</v>
      </c>
    </row>
    <row r="120" spans="1:19" s="3" customFormat="1" ht="63">
      <c r="A120" s="22">
        <v>98</v>
      </c>
      <c r="B120" s="26">
        <v>337010124</v>
      </c>
      <c r="C120" s="28" t="s">
        <v>204</v>
      </c>
      <c r="D120" s="20"/>
      <c r="E120" s="20"/>
      <c r="F120" s="20"/>
      <c r="G120" s="20"/>
      <c r="H120" s="20"/>
      <c r="I120" s="23">
        <v>0</v>
      </c>
      <c r="J120" s="23"/>
      <c r="K120" s="23"/>
      <c r="L120" s="23"/>
      <c r="M120" s="23"/>
      <c r="N120" s="48" t="s">
        <v>320</v>
      </c>
      <c r="O120" s="46" t="s">
        <v>111</v>
      </c>
      <c r="P120" s="46" t="s">
        <v>111</v>
      </c>
      <c r="Q120" s="46" t="s">
        <v>111</v>
      </c>
      <c r="R120" s="46" t="s">
        <v>111</v>
      </c>
      <c r="S120" s="46" t="s">
        <v>111</v>
      </c>
    </row>
    <row r="121" spans="1:19" s="3" customFormat="1" ht="63">
      <c r="A121" s="22">
        <v>99</v>
      </c>
      <c r="B121" s="26">
        <v>337010124</v>
      </c>
      <c r="C121" s="28" t="s">
        <v>205</v>
      </c>
      <c r="D121" s="20"/>
      <c r="E121" s="20"/>
      <c r="F121" s="20"/>
      <c r="G121" s="20"/>
      <c r="H121" s="20"/>
      <c r="I121" s="23">
        <v>0</v>
      </c>
      <c r="J121" s="23"/>
      <c r="K121" s="23"/>
      <c r="L121" s="23"/>
      <c r="M121" s="23"/>
      <c r="N121" s="48" t="s">
        <v>320</v>
      </c>
      <c r="O121" s="46" t="s">
        <v>111</v>
      </c>
      <c r="P121" s="46" t="s">
        <v>111</v>
      </c>
      <c r="Q121" s="46" t="s">
        <v>111</v>
      </c>
      <c r="R121" s="46" t="s">
        <v>111</v>
      </c>
      <c r="S121" s="46" t="s">
        <v>111</v>
      </c>
    </row>
    <row r="122" spans="1:19" s="3" customFormat="1" ht="63">
      <c r="A122" s="22">
        <v>100</v>
      </c>
      <c r="B122" s="26">
        <v>337010124</v>
      </c>
      <c r="C122" s="28" t="s">
        <v>206</v>
      </c>
      <c r="D122" s="20"/>
      <c r="E122" s="20"/>
      <c r="F122" s="20"/>
      <c r="G122" s="20"/>
      <c r="H122" s="20"/>
      <c r="I122" s="23">
        <v>0</v>
      </c>
      <c r="J122" s="23"/>
      <c r="K122" s="23"/>
      <c r="L122" s="23"/>
      <c r="M122" s="23"/>
      <c r="N122" s="48" t="s">
        <v>320</v>
      </c>
      <c r="O122" s="46" t="s">
        <v>111</v>
      </c>
      <c r="P122" s="46" t="s">
        <v>111</v>
      </c>
      <c r="Q122" s="46" t="s">
        <v>111</v>
      </c>
      <c r="R122" s="46" t="s">
        <v>111</v>
      </c>
      <c r="S122" s="46" t="s">
        <v>111</v>
      </c>
    </row>
    <row r="123" spans="1:19" s="3" customFormat="1" ht="63">
      <c r="A123" s="22">
        <v>101</v>
      </c>
      <c r="B123" s="26">
        <v>337010124</v>
      </c>
      <c r="C123" s="28" t="s">
        <v>207</v>
      </c>
      <c r="D123" s="20"/>
      <c r="E123" s="20"/>
      <c r="F123" s="20"/>
      <c r="G123" s="20"/>
      <c r="H123" s="20"/>
      <c r="I123" s="23">
        <v>0</v>
      </c>
      <c r="J123" s="23"/>
      <c r="K123" s="23"/>
      <c r="L123" s="23"/>
      <c r="M123" s="23"/>
      <c r="N123" s="48" t="s">
        <v>400</v>
      </c>
      <c r="O123" s="46" t="s">
        <v>111</v>
      </c>
      <c r="P123" s="46" t="s">
        <v>111</v>
      </c>
      <c r="Q123" s="46" t="s">
        <v>111</v>
      </c>
      <c r="R123" s="46" t="s">
        <v>111</v>
      </c>
      <c r="S123" s="46" t="s">
        <v>111</v>
      </c>
    </row>
    <row r="124" spans="1:19" s="3" customFormat="1" ht="42">
      <c r="A124" s="22">
        <v>102</v>
      </c>
      <c r="B124" s="26">
        <v>337010124</v>
      </c>
      <c r="C124" s="28" t="s">
        <v>208</v>
      </c>
      <c r="D124" s="20"/>
      <c r="E124" s="20"/>
      <c r="F124" s="20"/>
      <c r="G124" s="20"/>
      <c r="H124" s="20"/>
      <c r="I124" s="23">
        <v>0</v>
      </c>
      <c r="J124" s="23"/>
      <c r="K124" s="23"/>
      <c r="L124" s="23"/>
      <c r="M124" s="23"/>
      <c r="N124" s="48" t="s">
        <v>320</v>
      </c>
      <c r="O124" s="46" t="s">
        <v>111</v>
      </c>
      <c r="P124" s="46" t="s">
        <v>111</v>
      </c>
      <c r="Q124" s="46" t="s">
        <v>111</v>
      </c>
      <c r="R124" s="46" t="s">
        <v>111</v>
      </c>
      <c r="S124" s="46" t="s">
        <v>111</v>
      </c>
    </row>
    <row r="125" spans="1:19" s="3" customFormat="1" ht="42">
      <c r="A125" s="22">
        <v>103</v>
      </c>
      <c r="B125" s="26">
        <v>337010124</v>
      </c>
      <c r="C125" s="28" t="s">
        <v>209</v>
      </c>
      <c r="D125" s="20"/>
      <c r="E125" s="20"/>
      <c r="F125" s="20"/>
      <c r="G125" s="20"/>
      <c r="H125" s="20"/>
      <c r="I125" s="23">
        <v>0</v>
      </c>
      <c r="J125" s="23"/>
      <c r="K125" s="23"/>
      <c r="L125" s="23"/>
      <c r="M125" s="23"/>
      <c r="N125" s="48" t="s">
        <v>320</v>
      </c>
      <c r="O125" s="46" t="s">
        <v>111</v>
      </c>
      <c r="P125" s="46" t="s">
        <v>111</v>
      </c>
      <c r="Q125" s="46" t="s">
        <v>111</v>
      </c>
      <c r="R125" s="46" t="s">
        <v>111</v>
      </c>
      <c r="S125" s="46" t="s">
        <v>111</v>
      </c>
    </row>
    <row r="126" spans="1:19" s="3" customFormat="1" ht="42">
      <c r="A126" s="22">
        <v>104</v>
      </c>
      <c r="B126" s="26">
        <v>337010124</v>
      </c>
      <c r="C126" s="28" t="s">
        <v>210</v>
      </c>
      <c r="D126" s="20"/>
      <c r="E126" s="20"/>
      <c r="F126" s="20"/>
      <c r="G126" s="20"/>
      <c r="H126" s="20"/>
      <c r="I126" s="23">
        <v>0</v>
      </c>
      <c r="J126" s="23"/>
      <c r="K126" s="23"/>
      <c r="L126" s="23"/>
      <c r="M126" s="23"/>
      <c r="N126" s="48" t="s">
        <v>393</v>
      </c>
      <c r="O126" s="46" t="s">
        <v>111</v>
      </c>
      <c r="P126" s="46" t="s">
        <v>111</v>
      </c>
      <c r="Q126" s="46" t="s">
        <v>111</v>
      </c>
      <c r="R126" s="46" t="s">
        <v>111</v>
      </c>
      <c r="S126" s="46" t="s">
        <v>111</v>
      </c>
    </row>
    <row r="127" spans="1:19" s="3" customFormat="1" ht="42">
      <c r="A127" s="22">
        <v>105</v>
      </c>
      <c r="B127" s="26">
        <v>337010124</v>
      </c>
      <c r="C127" s="28" t="s">
        <v>211</v>
      </c>
      <c r="D127" s="20"/>
      <c r="E127" s="20"/>
      <c r="F127" s="20"/>
      <c r="G127" s="20"/>
      <c r="H127" s="20"/>
      <c r="I127" s="23">
        <v>0</v>
      </c>
      <c r="J127" s="23"/>
      <c r="K127" s="23"/>
      <c r="L127" s="23"/>
      <c r="M127" s="23"/>
      <c r="N127" s="48" t="s">
        <v>320</v>
      </c>
      <c r="O127" s="46" t="s">
        <v>111</v>
      </c>
      <c r="P127" s="46" t="s">
        <v>111</v>
      </c>
      <c r="Q127" s="46" t="s">
        <v>111</v>
      </c>
      <c r="R127" s="46" t="s">
        <v>111</v>
      </c>
      <c r="S127" s="46" t="s">
        <v>111</v>
      </c>
    </row>
    <row r="128" spans="1:19" s="3" customFormat="1" ht="42">
      <c r="A128" s="22">
        <v>106</v>
      </c>
      <c r="B128" s="26">
        <v>337010124</v>
      </c>
      <c r="C128" s="28" t="s">
        <v>212</v>
      </c>
      <c r="D128" s="20"/>
      <c r="E128" s="20"/>
      <c r="F128" s="20"/>
      <c r="G128" s="20"/>
      <c r="H128" s="20"/>
      <c r="I128" s="23">
        <v>0</v>
      </c>
      <c r="J128" s="23"/>
      <c r="K128" s="23"/>
      <c r="L128" s="23"/>
      <c r="M128" s="23"/>
      <c r="N128" s="48" t="s">
        <v>400</v>
      </c>
      <c r="O128" s="46" t="s">
        <v>111</v>
      </c>
      <c r="P128" s="46" t="s">
        <v>111</v>
      </c>
      <c r="Q128" s="46" t="s">
        <v>111</v>
      </c>
      <c r="R128" s="46" t="s">
        <v>111</v>
      </c>
      <c r="S128" s="46" t="s">
        <v>111</v>
      </c>
    </row>
    <row r="129" spans="1:19" s="3" customFormat="1" ht="42">
      <c r="A129" s="22">
        <v>107</v>
      </c>
      <c r="B129" s="26">
        <v>337010124</v>
      </c>
      <c r="C129" s="28" t="s">
        <v>213</v>
      </c>
      <c r="D129" s="20"/>
      <c r="E129" s="20"/>
      <c r="F129" s="20"/>
      <c r="G129" s="20"/>
      <c r="H129" s="20"/>
      <c r="I129" s="23">
        <v>0</v>
      </c>
      <c r="J129" s="23"/>
      <c r="K129" s="23"/>
      <c r="L129" s="23"/>
      <c r="M129" s="23"/>
      <c r="N129" s="48" t="s">
        <v>320</v>
      </c>
      <c r="O129" s="46" t="s">
        <v>111</v>
      </c>
      <c r="P129" s="46" t="s">
        <v>111</v>
      </c>
      <c r="Q129" s="46" t="s">
        <v>111</v>
      </c>
      <c r="R129" s="46" t="s">
        <v>111</v>
      </c>
      <c r="S129" s="46" t="s">
        <v>111</v>
      </c>
    </row>
    <row r="130" spans="1:19" s="3" customFormat="1" ht="28.5">
      <c r="A130" s="22">
        <v>108</v>
      </c>
      <c r="B130" s="26">
        <v>337010124</v>
      </c>
      <c r="C130" s="28" t="s">
        <v>214</v>
      </c>
      <c r="D130" s="20"/>
      <c r="E130" s="20"/>
      <c r="F130" s="20"/>
      <c r="G130" s="20"/>
      <c r="H130" s="20"/>
      <c r="I130" s="23">
        <v>0</v>
      </c>
      <c r="J130" s="23"/>
      <c r="K130" s="23"/>
      <c r="L130" s="23"/>
      <c r="M130" s="23"/>
      <c r="N130" s="48" t="s">
        <v>400</v>
      </c>
      <c r="O130" s="46" t="s">
        <v>111</v>
      </c>
      <c r="P130" s="46" t="s">
        <v>111</v>
      </c>
      <c r="Q130" s="46" t="s">
        <v>111</v>
      </c>
      <c r="R130" s="46" t="s">
        <v>111</v>
      </c>
      <c r="S130" s="46" t="s">
        <v>111</v>
      </c>
    </row>
    <row r="131" spans="1:19" s="3" customFormat="1" ht="63">
      <c r="A131" s="22">
        <v>109</v>
      </c>
      <c r="B131" s="26">
        <v>337010124</v>
      </c>
      <c r="C131" s="28" t="s">
        <v>215</v>
      </c>
      <c r="D131" s="20"/>
      <c r="E131" s="20"/>
      <c r="F131" s="20"/>
      <c r="G131" s="20"/>
      <c r="H131" s="20"/>
      <c r="I131" s="23">
        <v>0</v>
      </c>
      <c r="J131" s="23"/>
      <c r="K131" s="23"/>
      <c r="L131" s="23"/>
      <c r="M131" s="23"/>
      <c r="N131" s="48" t="s">
        <v>393</v>
      </c>
      <c r="O131" s="46" t="s">
        <v>111</v>
      </c>
      <c r="P131" s="46" t="s">
        <v>111</v>
      </c>
      <c r="Q131" s="46" t="s">
        <v>111</v>
      </c>
      <c r="R131" s="46" t="s">
        <v>111</v>
      </c>
      <c r="S131" s="46" t="s">
        <v>111</v>
      </c>
    </row>
    <row r="132" spans="1:19" s="3" customFormat="1" ht="42">
      <c r="A132" s="22">
        <v>110</v>
      </c>
      <c r="B132" s="26">
        <v>337010124</v>
      </c>
      <c r="C132" s="28" t="s">
        <v>216</v>
      </c>
      <c r="D132" s="20"/>
      <c r="E132" s="20"/>
      <c r="F132" s="20"/>
      <c r="G132" s="20"/>
      <c r="H132" s="20"/>
      <c r="I132" s="23">
        <v>0</v>
      </c>
      <c r="J132" s="23"/>
      <c r="K132" s="23"/>
      <c r="L132" s="23"/>
      <c r="M132" s="23"/>
      <c r="N132" s="48" t="s">
        <v>320</v>
      </c>
      <c r="O132" s="46" t="s">
        <v>111</v>
      </c>
      <c r="P132" s="46" t="s">
        <v>111</v>
      </c>
      <c r="Q132" s="46" t="s">
        <v>111</v>
      </c>
      <c r="R132" s="46" t="s">
        <v>111</v>
      </c>
      <c r="S132" s="46" t="s">
        <v>111</v>
      </c>
    </row>
    <row r="133" spans="1:19" s="3" customFormat="1" ht="42">
      <c r="A133" s="22">
        <v>111</v>
      </c>
      <c r="B133" s="26">
        <v>337010124</v>
      </c>
      <c r="C133" s="28" t="s">
        <v>217</v>
      </c>
      <c r="D133" s="20"/>
      <c r="E133" s="20"/>
      <c r="F133" s="20"/>
      <c r="G133" s="20"/>
      <c r="H133" s="20"/>
      <c r="I133" s="23">
        <v>0</v>
      </c>
      <c r="J133" s="23"/>
      <c r="K133" s="23"/>
      <c r="L133" s="23"/>
      <c r="M133" s="23"/>
      <c r="N133" s="48" t="s">
        <v>320</v>
      </c>
      <c r="O133" s="46" t="s">
        <v>111</v>
      </c>
      <c r="P133" s="46" t="s">
        <v>111</v>
      </c>
      <c r="Q133" s="46" t="s">
        <v>111</v>
      </c>
      <c r="R133" s="46" t="s">
        <v>111</v>
      </c>
      <c r="S133" s="46" t="s">
        <v>111</v>
      </c>
    </row>
    <row r="134" spans="1:19" s="3" customFormat="1" ht="42">
      <c r="A134" s="22">
        <v>112</v>
      </c>
      <c r="B134" s="26">
        <v>337010124</v>
      </c>
      <c r="C134" s="28" t="s">
        <v>218</v>
      </c>
      <c r="D134" s="20"/>
      <c r="E134" s="20"/>
      <c r="F134" s="20"/>
      <c r="G134" s="20"/>
      <c r="H134" s="20"/>
      <c r="I134" s="23">
        <v>0</v>
      </c>
      <c r="J134" s="23"/>
      <c r="K134" s="23"/>
      <c r="L134" s="23"/>
      <c r="M134" s="23"/>
      <c r="N134" s="48" t="s">
        <v>320</v>
      </c>
      <c r="O134" s="46" t="s">
        <v>111</v>
      </c>
      <c r="P134" s="46" t="s">
        <v>111</v>
      </c>
      <c r="Q134" s="46" t="s">
        <v>111</v>
      </c>
      <c r="R134" s="46" t="s">
        <v>111</v>
      </c>
      <c r="S134" s="46" t="s">
        <v>111</v>
      </c>
    </row>
    <row r="135" spans="1:19" s="3" customFormat="1" ht="63">
      <c r="A135" s="22">
        <v>113</v>
      </c>
      <c r="B135" s="26">
        <v>337010124</v>
      </c>
      <c r="C135" s="28" t="s">
        <v>219</v>
      </c>
      <c r="D135" s="20"/>
      <c r="E135" s="20"/>
      <c r="F135" s="20"/>
      <c r="G135" s="20"/>
      <c r="H135" s="20"/>
      <c r="I135" s="23">
        <v>0</v>
      </c>
      <c r="J135" s="23"/>
      <c r="K135" s="23"/>
      <c r="L135" s="23"/>
      <c r="M135" s="23"/>
      <c r="N135" s="48" t="s">
        <v>320</v>
      </c>
      <c r="O135" s="46" t="s">
        <v>111</v>
      </c>
      <c r="P135" s="46" t="s">
        <v>111</v>
      </c>
      <c r="Q135" s="46" t="s">
        <v>111</v>
      </c>
      <c r="R135" s="46" t="s">
        <v>111</v>
      </c>
      <c r="S135" s="46" t="s">
        <v>111</v>
      </c>
    </row>
    <row r="136" spans="1:19" s="3" customFormat="1" ht="42">
      <c r="A136" s="22">
        <v>114</v>
      </c>
      <c r="B136" s="26">
        <v>337010124</v>
      </c>
      <c r="C136" s="28" t="s">
        <v>220</v>
      </c>
      <c r="D136" s="20"/>
      <c r="E136" s="20"/>
      <c r="F136" s="20"/>
      <c r="G136" s="20"/>
      <c r="H136" s="20"/>
      <c r="I136" s="23">
        <v>0</v>
      </c>
      <c r="J136" s="23"/>
      <c r="K136" s="23"/>
      <c r="L136" s="23"/>
      <c r="M136" s="23"/>
      <c r="N136" s="48" t="s">
        <v>320</v>
      </c>
      <c r="O136" s="46" t="s">
        <v>111</v>
      </c>
      <c r="P136" s="46" t="s">
        <v>111</v>
      </c>
      <c r="Q136" s="46" t="s">
        <v>111</v>
      </c>
      <c r="R136" s="46" t="s">
        <v>111</v>
      </c>
      <c r="S136" s="46" t="s">
        <v>111</v>
      </c>
    </row>
    <row r="137" spans="1:19" s="3" customFormat="1" ht="42">
      <c r="A137" s="22">
        <v>115</v>
      </c>
      <c r="B137" s="26">
        <v>337010124</v>
      </c>
      <c r="C137" s="28" t="s">
        <v>221</v>
      </c>
      <c r="D137" s="20"/>
      <c r="E137" s="20"/>
      <c r="F137" s="20"/>
      <c r="G137" s="20"/>
      <c r="H137" s="20"/>
      <c r="I137" s="23">
        <v>0</v>
      </c>
      <c r="J137" s="23"/>
      <c r="K137" s="23"/>
      <c r="L137" s="23"/>
      <c r="M137" s="23"/>
      <c r="N137" s="48" t="s">
        <v>400</v>
      </c>
      <c r="O137" s="46" t="s">
        <v>111</v>
      </c>
      <c r="P137" s="46" t="s">
        <v>111</v>
      </c>
      <c r="Q137" s="46" t="s">
        <v>111</v>
      </c>
      <c r="R137" s="46" t="s">
        <v>111</v>
      </c>
      <c r="S137" s="46" t="s">
        <v>111</v>
      </c>
    </row>
    <row r="138" spans="1:19" s="3" customFormat="1" ht="63">
      <c r="A138" s="22">
        <v>116</v>
      </c>
      <c r="B138" s="26">
        <v>337010124</v>
      </c>
      <c r="C138" s="28" t="s">
        <v>222</v>
      </c>
      <c r="D138" s="20"/>
      <c r="E138" s="20"/>
      <c r="F138" s="20"/>
      <c r="G138" s="20"/>
      <c r="H138" s="20"/>
      <c r="I138" s="23">
        <v>0</v>
      </c>
      <c r="J138" s="23"/>
      <c r="K138" s="23"/>
      <c r="L138" s="23"/>
      <c r="M138" s="23"/>
      <c r="N138" s="48" t="s">
        <v>320</v>
      </c>
      <c r="O138" s="46" t="s">
        <v>111</v>
      </c>
      <c r="P138" s="46" t="s">
        <v>111</v>
      </c>
      <c r="Q138" s="46" t="s">
        <v>111</v>
      </c>
      <c r="R138" s="46" t="s">
        <v>111</v>
      </c>
      <c r="S138" s="46" t="s">
        <v>111</v>
      </c>
    </row>
    <row r="139" spans="1:19" s="3" customFormat="1" ht="42">
      <c r="A139" s="22">
        <v>117</v>
      </c>
      <c r="B139" s="26">
        <v>337010124</v>
      </c>
      <c r="C139" s="28" t="s">
        <v>223</v>
      </c>
      <c r="D139" s="20"/>
      <c r="E139" s="20"/>
      <c r="F139" s="20"/>
      <c r="G139" s="20"/>
      <c r="H139" s="20"/>
      <c r="I139" s="23">
        <v>0</v>
      </c>
      <c r="J139" s="23"/>
      <c r="K139" s="23"/>
      <c r="L139" s="23"/>
      <c r="M139" s="23"/>
      <c r="N139" s="48" t="s">
        <v>320</v>
      </c>
      <c r="O139" s="46" t="s">
        <v>111</v>
      </c>
      <c r="P139" s="46" t="s">
        <v>111</v>
      </c>
      <c r="Q139" s="46" t="s">
        <v>111</v>
      </c>
      <c r="R139" s="46" t="s">
        <v>111</v>
      </c>
      <c r="S139" s="46" t="s">
        <v>111</v>
      </c>
    </row>
    <row r="140" spans="1:19" s="3" customFormat="1" ht="42">
      <c r="A140" s="22">
        <v>118</v>
      </c>
      <c r="B140" s="26">
        <v>337010124</v>
      </c>
      <c r="C140" s="28" t="s">
        <v>224</v>
      </c>
      <c r="D140" s="20"/>
      <c r="E140" s="20"/>
      <c r="F140" s="20"/>
      <c r="G140" s="20"/>
      <c r="H140" s="20"/>
      <c r="I140" s="23">
        <v>0</v>
      </c>
      <c r="J140" s="23"/>
      <c r="K140" s="23"/>
      <c r="L140" s="23"/>
      <c r="M140" s="23"/>
      <c r="N140" s="48" t="s">
        <v>320</v>
      </c>
      <c r="O140" s="46" t="s">
        <v>111</v>
      </c>
      <c r="P140" s="46" t="s">
        <v>111</v>
      </c>
      <c r="Q140" s="46" t="s">
        <v>111</v>
      </c>
      <c r="R140" s="46" t="s">
        <v>111</v>
      </c>
      <c r="S140" s="46" t="s">
        <v>111</v>
      </c>
    </row>
    <row r="141" spans="1:19" s="3" customFormat="1" ht="42">
      <c r="A141" s="22">
        <v>119</v>
      </c>
      <c r="B141" s="26">
        <v>337010124</v>
      </c>
      <c r="C141" s="28" t="s">
        <v>225</v>
      </c>
      <c r="D141" s="20"/>
      <c r="E141" s="20"/>
      <c r="F141" s="20"/>
      <c r="G141" s="20"/>
      <c r="H141" s="20"/>
      <c r="I141" s="23">
        <v>0</v>
      </c>
      <c r="J141" s="23"/>
      <c r="K141" s="23"/>
      <c r="L141" s="23"/>
      <c r="M141" s="23"/>
      <c r="N141" s="48" t="s">
        <v>320</v>
      </c>
      <c r="O141" s="46" t="s">
        <v>111</v>
      </c>
      <c r="P141" s="46" t="s">
        <v>111</v>
      </c>
      <c r="Q141" s="46" t="s">
        <v>111</v>
      </c>
      <c r="R141" s="46" t="s">
        <v>111</v>
      </c>
      <c r="S141" s="46" t="s">
        <v>111</v>
      </c>
    </row>
    <row r="142" spans="1:19" s="3" customFormat="1" ht="42">
      <c r="A142" s="22"/>
      <c r="B142" s="26">
        <v>337010124</v>
      </c>
      <c r="C142" s="27" t="s">
        <v>226</v>
      </c>
      <c r="D142" s="20"/>
      <c r="E142" s="20"/>
      <c r="F142" s="20"/>
      <c r="G142" s="20"/>
      <c r="H142" s="20"/>
      <c r="I142" s="23">
        <v>0</v>
      </c>
      <c r="J142" s="23"/>
      <c r="K142" s="23"/>
      <c r="L142" s="23"/>
      <c r="M142" s="23"/>
      <c r="N142" s="48" t="s">
        <v>320</v>
      </c>
      <c r="O142" s="46" t="s">
        <v>111</v>
      </c>
      <c r="P142" s="46" t="s">
        <v>111</v>
      </c>
      <c r="Q142" s="46" t="s">
        <v>111</v>
      </c>
      <c r="R142" s="46" t="s">
        <v>111</v>
      </c>
      <c r="S142" s="46" t="s">
        <v>111</v>
      </c>
    </row>
    <row r="143" spans="1:19" s="3" customFormat="1" ht="105">
      <c r="A143" s="22">
        <v>120</v>
      </c>
      <c r="B143" s="26">
        <v>337010124</v>
      </c>
      <c r="C143" s="28" t="s">
        <v>227</v>
      </c>
      <c r="D143" s="20"/>
      <c r="E143" s="20"/>
      <c r="F143" s="20"/>
      <c r="G143" s="20"/>
      <c r="H143" s="20"/>
      <c r="I143" s="23">
        <v>0</v>
      </c>
      <c r="J143" s="23"/>
      <c r="K143" s="23"/>
      <c r="L143" s="23">
        <v>3.9769999999999999</v>
      </c>
      <c r="M143" s="23">
        <v>3.9769999999999999</v>
      </c>
      <c r="N143" s="48" t="s">
        <v>320</v>
      </c>
      <c r="O143" s="46" t="s">
        <v>111</v>
      </c>
      <c r="P143" s="46" t="s">
        <v>111</v>
      </c>
      <c r="Q143" s="46" t="s">
        <v>111</v>
      </c>
      <c r="R143" s="46" t="s">
        <v>111</v>
      </c>
      <c r="S143" s="46" t="s">
        <v>111</v>
      </c>
    </row>
    <row r="144" spans="1:19" s="3" customFormat="1" ht="63">
      <c r="A144" s="22">
        <v>121</v>
      </c>
      <c r="B144" s="26">
        <v>337010124</v>
      </c>
      <c r="C144" s="28" t="s">
        <v>228</v>
      </c>
      <c r="D144" s="20"/>
      <c r="E144" s="20"/>
      <c r="F144" s="20"/>
      <c r="G144" s="20"/>
      <c r="H144" s="20"/>
      <c r="I144" s="23">
        <v>0</v>
      </c>
      <c r="J144" s="23"/>
      <c r="K144" s="23"/>
      <c r="L144" s="23"/>
      <c r="M144" s="23"/>
      <c r="N144" s="48" t="s">
        <v>320</v>
      </c>
      <c r="O144" s="46" t="s">
        <v>111</v>
      </c>
      <c r="P144" s="46" t="s">
        <v>111</v>
      </c>
      <c r="Q144" s="46" t="s">
        <v>111</v>
      </c>
      <c r="R144" s="46" t="s">
        <v>111</v>
      </c>
      <c r="S144" s="46" t="s">
        <v>111</v>
      </c>
    </row>
    <row r="145" spans="1:19" s="3" customFormat="1" ht="28.5">
      <c r="A145" s="22"/>
      <c r="B145" s="26">
        <v>337010124</v>
      </c>
      <c r="C145" s="27" t="s">
        <v>229</v>
      </c>
      <c r="D145" s="20"/>
      <c r="E145" s="20"/>
      <c r="F145" s="20"/>
      <c r="G145" s="20"/>
      <c r="H145" s="20"/>
      <c r="I145" s="23">
        <v>0</v>
      </c>
      <c r="J145" s="23"/>
      <c r="K145" s="23"/>
      <c r="L145" s="23"/>
      <c r="M145" s="23"/>
      <c r="N145" s="48" t="s">
        <v>320</v>
      </c>
      <c r="O145" s="46" t="s">
        <v>111</v>
      </c>
      <c r="P145" s="46" t="s">
        <v>111</v>
      </c>
      <c r="Q145" s="46" t="s">
        <v>111</v>
      </c>
      <c r="R145" s="46" t="s">
        <v>111</v>
      </c>
      <c r="S145" s="46" t="s">
        <v>111</v>
      </c>
    </row>
    <row r="146" spans="1:19" s="3" customFormat="1" ht="69.75">
      <c r="A146" s="22">
        <v>122</v>
      </c>
      <c r="B146" s="26">
        <v>337010124</v>
      </c>
      <c r="C146" s="28" t="s">
        <v>230</v>
      </c>
      <c r="D146" s="20"/>
      <c r="E146" s="20"/>
      <c r="F146" s="20"/>
      <c r="G146" s="20"/>
      <c r="H146" s="20"/>
      <c r="I146" s="23">
        <v>30.529766740164799</v>
      </c>
      <c r="J146" s="23">
        <v>30.529766740164799</v>
      </c>
      <c r="K146" s="59" t="s">
        <v>329</v>
      </c>
      <c r="L146" s="23"/>
      <c r="M146" s="23"/>
      <c r="N146" s="48" t="s">
        <v>320</v>
      </c>
      <c r="O146" s="46" t="s">
        <v>111</v>
      </c>
      <c r="P146" s="46" t="s">
        <v>111</v>
      </c>
      <c r="Q146" s="46" t="s">
        <v>111</v>
      </c>
      <c r="R146" s="46" t="s">
        <v>111</v>
      </c>
      <c r="S146" s="46" t="s">
        <v>111</v>
      </c>
    </row>
    <row r="147" spans="1:19" s="3" customFormat="1" ht="84">
      <c r="A147" s="22">
        <v>123</v>
      </c>
      <c r="B147" s="26">
        <v>337010124</v>
      </c>
      <c r="C147" s="28" t="s">
        <v>231</v>
      </c>
      <c r="D147" s="20"/>
      <c r="E147" s="20"/>
      <c r="F147" s="20"/>
      <c r="G147" s="20"/>
      <c r="H147" s="20"/>
      <c r="I147" s="23">
        <v>42.730741102375397</v>
      </c>
      <c r="J147" s="23">
        <v>42.730741102375397</v>
      </c>
      <c r="K147" s="59" t="s">
        <v>329</v>
      </c>
      <c r="L147" s="23"/>
      <c r="M147" s="23"/>
      <c r="N147" s="48" t="s">
        <v>320</v>
      </c>
      <c r="O147" s="46" t="s">
        <v>111</v>
      </c>
      <c r="P147" s="46" t="s">
        <v>111</v>
      </c>
      <c r="Q147" s="46" t="s">
        <v>111</v>
      </c>
      <c r="R147" s="46" t="s">
        <v>111</v>
      </c>
      <c r="S147" s="46" t="s">
        <v>111</v>
      </c>
    </row>
    <row r="148" spans="1:19" s="3" customFormat="1" ht="69.75">
      <c r="A148" s="22">
        <v>124</v>
      </c>
      <c r="B148" s="26">
        <v>337010124</v>
      </c>
      <c r="C148" s="28" t="s">
        <v>232</v>
      </c>
      <c r="D148" s="20"/>
      <c r="E148" s="20"/>
      <c r="F148" s="20"/>
      <c r="G148" s="20"/>
      <c r="H148" s="20"/>
      <c r="I148" s="23">
        <v>46.401708608041602</v>
      </c>
      <c r="J148" s="23">
        <v>46.401708608041602</v>
      </c>
      <c r="K148" s="59" t="s">
        <v>330</v>
      </c>
      <c r="L148" s="23">
        <v>58.720925800000003</v>
      </c>
      <c r="M148" s="23">
        <v>58.720925800000003</v>
      </c>
      <c r="N148" s="48" t="s">
        <v>393</v>
      </c>
      <c r="O148" s="46" t="s">
        <v>111</v>
      </c>
      <c r="P148" s="46" t="s">
        <v>111</v>
      </c>
      <c r="Q148" s="46" t="s">
        <v>111</v>
      </c>
      <c r="R148" s="46" t="s">
        <v>111</v>
      </c>
      <c r="S148" s="46" t="s">
        <v>111</v>
      </c>
    </row>
    <row r="149" spans="1:19" s="3" customFormat="1" ht="69.75">
      <c r="A149" s="22">
        <v>125</v>
      </c>
      <c r="B149" s="26">
        <v>337010124</v>
      </c>
      <c r="C149" s="28" t="s">
        <v>233</v>
      </c>
      <c r="D149" s="20"/>
      <c r="E149" s="20"/>
      <c r="F149" s="20"/>
      <c r="G149" s="20"/>
      <c r="H149" s="20"/>
      <c r="I149" s="23">
        <v>80.742629022173105</v>
      </c>
      <c r="J149" s="23">
        <v>80.742629022173105</v>
      </c>
      <c r="K149" s="59" t="s">
        <v>331</v>
      </c>
      <c r="L149" s="23">
        <v>32.448999999999998</v>
      </c>
      <c r="M149" s="23">
        <v>32.448999999999998</v>
      </c>
      <c r="N149" s="48" t="s">
        <v>320</v>
      </c>
      <c r="O149" s="46" t="s">
        <v>111</v>
      </c>
      <c r="P149" s="46" t="s">
        <v>111</v>
      </c>
      <c r="Q149" s="46" t="s">
        <v>111</v>
      </c>
      <c r="R149" s="46" t="s">
        <v>111</v>
      </c>
      <c r="S149" s="46" t="s">
        <v>111</v>
      </c>
    </row>
    <row r="150" spans="1:19" s="3" customFormat="1" ht="57" customHeight="1">
      <c r="A150" s="22"/>
      <c r="B150" s="26">
        <v>337010124</v>
      </c>
      <c r="C150" s="27" t="s">
        <v>234</v>
      </c>
      <c r="D150" s="20"/>
      <c r="E150" s="20"/>
      <c r="F150" s="20"/>
      <c r="G150" s="20"/>
      <c r="H150" s="20"/>
      <c r="I150" s="23">
        <v>0</v>
      </c>
      <c r="J150" s="23"/>
      <c r="K150" s="23"/>
      <c r="L150" s="23"/>
      <c r="M150" s="23"/>
      <c r="N150" s="48" t="s">
        <v>320</v>
      </c>
      <c r="O150" s="46" t="s">
        <v>111</v>
      </c>
      <c r="P150" s="46" t="s">
        <v>111</v>
      </c>
      <c r="Q150" s="46" t="s">
        <v>111</v>
      </c>
      <c r="R150" s="46" t="s">
        <v>111</v>
      </c>
      <c r="S150" s="46" t="s">
        <v>111</v>
      </c>
    </row>
    <row r="151" spans="1:19" s="3" customFormat="1" ht="84">
      <c r="A151" s="22">
        <v>126</v>
      </c>
      <c r="B151" s="26">
        <v>337010124</v>
      </c>
      <c r="C151" s="28" t="s">
        <v>235</v>
      </c>
      <c r="D151" s="20"/>
      <c r="E151" s="20"/>
      <c r="F151" s="20"/>
      <c r="G151" s="20"/>
      <c r="H151" s="20"/>
      <c r="I151" s="23">
        <v>17.353287371784099</v>
      </c>
      <c r="J151" s="23">
        <v>17.353287371784099</v>
      </c>
      <c r="K151" s="59" t="s">
        <v>332</v>
      </c>
      <c r="L151" s="23"/>
      <c r="M151" s="23"/>
      <c r="N151" s="48" t="s">
        <v>320</v>
      </c>
      <c r="O151" s="46" t="s">
        <v>111</v>
      </c>
      <c r="P151" s="46" t="s">
        <v>111</v>
      </c>
      <c r="Q151" s="46" t="s">
        <v>111</v>
      </c>
      <c r="R151" s="46" t="s">
        <v>111</v>
      </c>
      <c r="S151" s="46" t="s">
        <v>111</v>
      </c>
    </row>
    <row r="152" spans="1:19" s="3" customFormat="1" ht="69.75">
      <c r="A152" s="22">
        <v>127</v>
      </c>
      <c r="B152" s="26">
        <v>337010124</v>
      </c>
      <c r="C152" s="28" t="s">
        <v>236</v>
      </c>
      <c r="D152" s="20"/>
      <c r="E152" s="20"/>
      <c r="F152" s="20"/>
      <c r="G152" s="20"/>
      <c r="H152" s="20"/>
      <c r="I152" s="23">
        <v>17.377812257563999</v>
      </c>
      <c r="J152" s="23">
        <v>17.377812257563999</v>
      </c>
      <c r="K152" s="59" t="s">
        <v>333</v>
      </c>
      <c r="L152" s="23"/>
      <c r="M152" s="23"/>
      <c r="N152" s="48" t="s">
        <v>320</v>
      </c>
      <c r="O152" s="46" t="s">
        <v>111</v>
      </c>
      <c r="P152" s="46" t="s">
        <v>111</v>
      </c>
      <c r="Q152" s="46" t="s">
        <v>111</v>
      </c>
      <c r="R152" s="46" t="s">
        <v>111</v>
      </c>
      <c r="S152" s="46" t="s">
        <v>111</v>
      </c>
    </row>
    <row r="153" spans="1:19" s="3" customFormat="1" ht="63">
      <c r="A153" s="22">
        <v>128</v>
      </c>
      <c r="B153" s="26">
        <v>337010124</v>
      </c>
      <c r="C153" s="28" t="s">
        <v>237</v>
      </c>
      <c r="D153" s="20"/>
      <c r="E153" s="20"/>
      <c r="F153" s="20"/>
      <c r="G153" s="20"/>
      <c r="H153" s="20"/>
      <c r="I153" s="23">
        <v>0</v>
      </c>
      <c r="J153" s="23"/>
      <c r="K153" s="23"/>
      <c r="L153" s="23"/>
      <c r="M153" s="23"/>
      <c r="N153" s="48" t="s">
        <v>320</v>
      </c>
      <c r="O153" s="46" t="s">
        <v>111</v>
      </c>
      <c r="P153" s="46" t="s">
        <v>111</v>
      </c>
      <c r="Q153" s="46" t="s">
        <v>111</v>
      </c>
      <c r="R153" s="46" t="s">
        <v>111</v>
      </c>
      <c r="S153" s="46" t="s">
        <v>111</v>
      </c>
    </row>
    <row r="154" spans="1:19" s="3" customFormat="1" ht="42">
      <c r="A154" s="22">
        <v>129</v>
      </c>
      <c r="B154" s="26">
        <v>337010124</v>
      </c>
      <c r="C154" s="28" t="s">
        <v>238</v>
      </c>
      <c r="D154" s="20"/>
      <c r="E154" s="20"/>
      <c r="F154" s="20"/>
      <c r="G154" s="20"/>
      <c r="H154" s="20"/>
      <c r="I154" s="23">
        <v>0</v>
      </c>
      <c r="J154" s="23"/>
      <c r="K154" s="23"/>
      <c r="L154" s="23"/>
      <c r="M154" s="23"/>
      <c r="N154" s="48" t="s">
        <v>320</v>
      </c>
      <c r="O154" s="46" t="s">
        <v>111</v>
      </c>
      <c r="P154" s="46" t="s">
        <v>111</v>
      </c>
      <c r="Q154" s="46" t="s">
        <v>111</v>
      </c>
      <c r="R154" s="46" t="s">
        <v>111</v>
      </c>
      <c r="S154" s="46" t="s">
        <v>111</v>
      </c>
    </row>
    <row r="155" spans="1:19" s="3" customFormat="1" ht="63">
      <c r="A155" s="22">
        <v>130</v>
      </c>
      <c r="B155" s="26">
        <v>337010124</v>
      </c>
      <c r="C155" s="28" t="s">
        <v>239</v>
      </c>
      <c r="D155" s="20"/>
      <c r="E155" s="20"/>
      <c r="F155" s="20"/>
      <c r="G155" s="20"/>
      <c r="H155" s="20"/>
      <c r="I155" s="23">
        <v>0</v>
      </c>
      <c r="J155" s="23"/>
      <c r="K155" s="23"/>
      <c r="L155" s="23"/>
      <c r="M155" s="23"/>
      <c r="N155" s="48" t="s">
        <v>320</v>
      </c>
      <c r="O155" s="46" t="s">
        <v>111</v>
      </c>
      <c r="P155" s="46" t="s">
        <v>111</v>
      </c>
      <c r="Q155" s="46" t="s">
        <v>111</v>
      </c>
      <c r="R155" s="46" t="s">
        <v>111</v>
      </c>
      <c r="S155" s="46" t="s">
        <v>111</v>
      </c>
    </row>
    <row r="156" spans="1:19" s="3" customFormat="1" ht="28.5">
      <c r="A156" s="22"/>
      <c r="B156" s="26">
        <v>337010124</v>
      </c>
      <c r="C156" s="27" t="s">
        <v>240</v>
      </c>
      <c r="D156" s="20"/>
      <c r="E156" s="20"/>
      <c r="F156" s="20"/>
      <c r="G156" s="20"/>
      <c r="H156" s="20"/>
      <c r="I156" s="23">
        <v>0</v>
      </c>
      <c r="J156" s="23"/>
      <c r="K156" s="23"/>
      <c r="L156" s="23"/>
      <c r="M156" s="23"/>
      <c r="N156" s="48" t="s">
        <v>320</v>
      </c>
      <c r="O156" s="46" t="s">
        <v>111</v>
      </c>
      <c r="P156" s="46" t="s">
        <v>111</v>
      </c>
      <c r="Q156" s="46" t="s">
        <v>111</v>
      </c>
      <c r="R156" s="46" t="s">
        <v>111</v>
      </c>
      <c r="S156" s="46" t="s">
        <v>111</v>
      </c>
    </row>
    <row r="157" spans="1:19" s="3" customFormat="1" ht="63">
      <c r="A157" s="22">
        <v>131</v>
      </c>
      <c r="B157" s="26">
        <v>337010124</v>
      </c>
      <c r="C157" s="28" t="s">
        <v>241</v>
      </c>
      <c r="D157" s="20"/>
      <c r="E157" s="20"/>
      <c r="F157" s="20"/>
      <c r="G157" s="20"/>
      <c r="H157" s="20"/>
      <c r="I157" s="23">
        <v>0</v>
      </c>
      <c r="J157" s="23"/>
      <c r="K157" s="23"/>
      <c r="L157" s="23"/>
      <c r="M157" s="23"/>
      <c r="N157" s="48" t="s">
        <v>320</v>
      </c>
      <c r="O157" s="46" t="s">
        <v>111</v>
      </c>
      <c r="P157" s="46" t="s">
        <v>111</v>
      </c>
      <c r="Q157" s="46" t="s">
        <v>111</v>
      </c>
      <c r="R157" s="46" t="s">
        <v>111</v>
      </c>
      <c r="S157" s="46" t="s">
        <v>111</v>
      </c>
    </row>
    <row r="158" spans="1:19" s="3" customFormat="1" ht="42">
      <c r="A158" s="22"/>
      <c r="B158" s="26">
        <v>337010124</v>
      </c>
      <c r="C158" s="27" t="s">
        <v>242</v>
      </c>
      <c r="D158" s="20"/>
      <c r="E158" s="20"/>
      <c r="F158" s="20"/>
      <c r="G158" s="20"/>
      <c r="H158" s="20"/>
      <c r="I158" s="23">
        <v>0</v>
      </c>
      <c r="J158" s="23"/>
      <c r="K158" s="23"/>
      <c r="L158" s="23"/>
      <c r="M158" s="23"/>
      <c r="N158" s="48" t="s">
        <v>320</v>
      </c>
      <c r="O158" s="46" t="s">
        <v>111</v>
      </c>
      <c r="P158" s="46" t="s">
        <v>111</v>
      </c>
      <c r="Q158" s="46" t="s">
        <v>111</v>
      </c>
      <c r="R158" s="46" t="s">
        <v>111</v>
      </c>
      <c r="S158" s="46" t="s">
        <v>111</v>
      </c>
    </row>
    <row r="159" spans="1:19" s="3" customFormat="1" ht="69.75">
      <c r="A159" s="22">
        <v>132</v>
      </c>
      <c r="B159" s="26">
        <v>337010124</v>
      </c>
      <c r="C159" s="28" t="s">
        <v>243</v>
      </c>
      <c r="D159" s="20"/>
      <c r="E159" s="20"/>
      <c r="F159" s="20"/>
      <c r="G159" s="20"/>
      <c r="H159" s="20"/>
      <c r="I159" s="23">
        <v>36.852653519320199</v>
      </c>
      <c r="J159" s="23">
        <v>36.852653519320199</v>
      </c>
      <c r="K159" s="59" t="s">
        <v>334</v>
      </c>
      <c r="L159" s="23"/>
      <c r="M159" s="23"/>
      <c r="N159" s="48" t="s">
        <v>320</v>
      </c>
      <c r="O159" s="46" t="s">
        <v>111</v>
      </c>
      <c r="P159" s="46" t="s">
        <v>111</v>
      </c>
      <c r="Q159" s="46" t="s">
        <v>111</v>
      </c>
      <c r="R159" s="46" t="s">
        <v>111</v>
      </c>
      <c r="S159" s="46" t="s">
        <v>111</v>
      </c>
    </row>
    <row r="160" spans="1:19" s="3" customFormat="1" ht="42">
      <c r="A160" s="22"/>
      <c r="B160" s="26">
        <v>337010124</v>
      </c>
      <c r="C160" s="27" t="s">
        <v>244</v>
      </c>
      <c r="D160" s="20"/>
      <c r="E160" s="20"/>
      <c r="F160" s="20"/>
      <c r="G160" s="20"/>
      <c r="H160" s="20"/>
      <c r="I160" s="23">
        <v>0</v>
      </c>
      <c r="J160" s="23"/>
      <c r="K160" s="23"/>
      <c r="L160" s="23"/>
      <c r="M160" s="23"/>
      <c r="N160" s="48"/>
      <c r="O160" s="46" t="s">
        <v>111</v>
      </c>
      <c r="P160" s="46" t="s">
        <v>111</v>
      </c>
      <c r="Q160" s="46" t="s">
        <v>111</v>
      </c>
      <c r="R160" s="46" t="s">
        <v>111</v>
      </c>
      <c r="S160" s="46" t="s">
        <v>111</v>
      </c>
    </row>
    <row r="161" spans="1:19" s="3" customFormat="1" ht="84">
      <c r="A161" s="22">
        <v>133</v>
      </c>
      <c r="B161" s="26">
        <v>337010124</v>
      </c>
      <c r="C161" s="28" t="s">
        <v>245</v>
      </c>
      <c r="D161" s="20"/>
      <c r="E161" s="20"/>
      <c r="F161" s="20"/>
      <c r="G161" s="20"/>
      <c r="H161" s="20"/>
      <c r="I161" s="23">
        <v>0</v>
      </c>
      <c r="J161" s="23"/>
      <c r="K161" s="23"/>
      <c r="L161" s="23">
        <v>87.622659999999996</v>
      </c>
      <c r="M161" s="23">
        <v>87.622659999999996</v>
      </c>
      <c r="N161" s="48"/>
      <c r="O161" s="46" t="s">
        <v>111</v>
      </c>
      <c r="P161" s="46" t="s">
        <v>111</v>
      </c>
      <c r="Q161" s="46" t="s">
        <v>111</v>
      </c>
      <c r="R161" s="46" t="s">
        <v>111</v>
      </c>
      <c r="S161" s="46" t="s">
        <v>111</v>
      </c>
    </row>
    <row r="162" spans="1:19" s="3" customFormat="1" ht="42">
      <c r="A162" s="22"/>
      <c r="B162" s="26">
        <v>337010124</v>
      </c>
      <c r="C162" s="28" t="s">
        <v>247</v>
      </c>
      <c r="D162" s="20"/>
      <c r="E162" s="20"/>
      <c r="F162" s="20"/>
      <c r="G162" s="20"/>
      <c r="H162" s="20"/>
      <c r="I162" s="23">
        <v>0</v>
      </c>
      <c r="J162" s="23"/>
      <c r="K162" s="23"/>
      <c r="L162" s="23"/>
      <c r="M162" s="23"/>
      <c r="N162" s="48"/>
      <c r="O162" s="46" t="s">
        <v>111</v>
      </c>
      <c r="P162" s="46" t="s">
        <v>111</v>
      </c>
      <c r="Q162" s="46" t="s">
        <v>111</v>
      </c>
      <c r="R162" s="46" t="s">
        <v>111</v>
      </c>
      <c r="S162" s="46" t="s">
        <v>111</v>
      </c>
    </row>
    <row r="163" spans="1:19" s="3" customFormat="1" ht="42">
      <c r="A163" s="22">
        <v>134</v>
      </c>
      <c r="B163" s="26">
        <v>337010124</v>
      </c>
      <c r="C163" s="28" t="s">
        <v>247</v>
      </c>
      <c r="D163" s="20"/>
      <c r="E163" s="20"/>
      <c r="F163" s="20"/>
      <c r="G163" s="20"/>
      <c r="H163" s="20"/>
      <c r="I163" s="23">
        <v>0</v>
      </c>
      <c r="J163" s="23"/>
      <c r="K163" s="23"/>
      <c r="L163" s="23">
        <v>49.248681937754696</v>
      </c>
      <c r="M163" s="23">
        <v>49.248681937754696</v>
      </c>
      <c r="N163" s="48"/>
      <c r="O163" s="46" t="s">
        <v>111</v>
      </c>
      <c r="P163" s="46" t="s">
        <v>111</v>
      </c>
      <c r="Q163" s="46" t="s">
        <v>111</v>
      </c>
      <c r="R163" s="46" t="s">
        <v>111</v>
      </c>
      <c r="S163" s="46" t="s">
        <v>111</v>
      </c>
    </row>
    <row r="164" spans="1:19" s="3" customFormat="1" ht="57">
      <c r="A164" s="22"/>
      <c r="B164" s="24"/>
      <c r="C164" s="54" t="s">
        <v>249</v>
      </c>
      <c r="D164" s="20"/>
      <c r="E164" s="20"/>
      <c r="F164" s="20"/>
      <c r="G164" s="20"/>
      <c r="H164" s="20"/>
      <c r="I164" s="23"/>
      <c r="J164" s="23"/>
      <c r="K164" s="23"/>
      <c r="L164" s="23"/>
      <c r="M164" s="23"/>
      <c r="N164" s="251"/>
      <c r="O164" s="41"/>
      <c r="P164" s="46"/>
      <c r="Q164" s="46"/>
      <c r="R164" s="41"/>
      <c r="S164" s="41"/>
    </row>
    <row r="165" spans="1:19" s="3" customFormat="1" ht="30.75">
      <c r="A165" s="22"/>
      <c r="B165" s="24"/>
      <c r="C165" s="55" t="s">
        <v>251</v>
      </c>
      <c r="D165" s="20"/>
      <c r="E165" s="20"/>
      <c r="F165" s="20"/>
      <c r="G165" s="20"/>
      <c r="H165" s="20"/>
      <c r="I165" s="23"/>
      <c r="J165" s="23"/>
      <c r="K165" s="23"/>
      <c r="L165" s="23"/>
      <c r="M165" s="23"/>
      <c r="N165" s="251"/>
      <c r="O165" s="41"/>
      <c r="P165" s="46"/>
      <c r="Q165" s="41"/>
      <c r="R165" s="41"/>
      <c r="S165" s="41"/>
    </row>
    <row r="166" spans="1:19" s="3" customFormat="1" ht="28.5">
      <c r="A166" s="22">
        <v>135</v>
      </c>
      <c r="B166" s="26">
        <v>337010123</v>
      </c>
      <c r="C166" s="28" t="s">
        <v>252</v>
      </c>
      <c r="D166" s="20"/>
      <c r="E166" s="20"/>
      <c r="F166" s="20"/>
      <c r="G166" s="20"/>
      <c r="H166" s="20"/>
      <c r="I166" s="23"/>
      <c r="J166" s="23"/>
      <c r="K166" s="23"/>
      <c r="L166" s="23">
        <v>100</v>
      </c>
      <c r="M166" s="23">
        <v>100</v>
      </c>
      <c r="N166" s="251"/>
      <c r="O166" s="41"/>
      <c r="P166" s="46"/>
      <c r="Q166" s="41"/>
      <c r="R166" s="41"/>
      <c r="S166" s="41"/>
    </row>
    <row r="167" spans="1:19" s="3" customFormat="1" ht="28.5">
      <c r="A167" s="22">
        <v>136</v>
      </c>
      <c r="B167" s="26">
        <v>337010123</v>
      </c>
      <c r="C167" s="28" t="s">
        <v>253</v>
      </c>
      <c r="D167" s="20"/>
      <c r="E167" s="20"/>
      <c r="F167" s="20"/>
      <c r="G167" s="20"/>
      <c r="H167" s="20"/>
      <c r="I167" s="23"/>
      <c r="J167" s="23"/>
      <c r="K167" s="23"/>
      <c r="L167" s="23">
        <v>100</v>
      </c>
      <c r="M167" s="23">
        <v>100</v>
      </c>
      <c r="N167" s="251"/>
      <c r="O167" s="41"/>
      <c r="P167" s="46"/>
      <c r="Q167" s="41"/>
      <c r="R167" s="41"/>
      <c r="S167" s="41"/>
    </row>
    <row r="168" spans="1:19" s="3" customFormat="1" ht="42">
      <c r="A168" s="22">
        <v>137</v>
      </c>
      <c r="B168" s="26">
        <v>337010123</v>
      </c>
      <c r="C168" s="28" t="s">
        <v>254</v>
      </c>
      <c r="D168" s="20"/>
      <c r="E168" s="20"/>
      <c r="F168" s="20"/>
      <c r="G168" s="20"/>
      <c r="H168" s="20"/>
      <c r="I168" s="23"/>
      <c r="J168" s="23"/>
      <c r="K168" s="23"/>
      <c r="L168" s="23">
        <v>100</v>
      </c>
      <c r="M168" s="23">
        <v>100</v>
      </c>
      <c r="N168" s="251"/>
      <c r="O168" s="41"/>
      <c r="P168" s="46"/>
      <c r="Q168" s="41"/>
      <c r="R168" s="41"/>
      <c r="S168" s="41"/>
    </row>
    <row r="169" spans="1:19" s="3" customFormat="1" ht="42">
      <c r="A169" s="22">
        <v>138</v>
      </c>
      <c r="B169" s="26">
        <v>337010123</v>
      </c>
      <c r="C169" s="28" t="s">
        <v>256</v>
      </c>
      <c r="D169" s="20"/>
      <c r="E169" s="20"/>
      <c r="F169" s="20"/>
      <c r="G169" s="20"/>
      <c r="H169" s="20"/>
      <c r="I169" s="23"/>
      <c r="J169" s="23"/>
      <c r="K169" s="23"/>
      <c r="L169" s="23">
        <v>100</v>
      </c>
      <c r="M169" s="23">
        <v>100</v>
      </c>
      <c r="N169" s="251"/>
      <c r="O169" s="41"/>
      <c r="P169" s="46"/>
      <c r="Q169" s="41"/>
      <c r="R169" s="41"/>
      <c r="S169" s="41"/>
    </row>
    <row r="170" spans="1:19" s="3" customFormat="1" ht="42">
      <c r="A170" s="22">
        <v>139</v>
      </c>
      <c r="B170" s="26">
        <v>337010123</v>
      </c>
      <c r="C170" s="28" t="s">
        <v>257</v>
      </c>
      <c r="D170" s="20"/>
      <c r="E170" s="20"/>
      <c r="F170" s="20"/>
      <c r="G170" s="20"/>
      <c r="H170" s="20"/>
      <c r="I170" s="23"/>
      <c r="J170" s="23"/>
      <c r="K170" s="23"/>
      <c r="L170" s="23">
        <v>100</v>
      </c>
      <c r="M170" s="23">
        <v>100</v>
      </c>
      <c r="N170" s="251"/>
      <c r="O170" s="41"/>
      <c r="P170" s="46"/>
      <c r="Q170" s="41"/>
      <c r="R170" s="41"/>
      <c r="S170" s="41"/>
    </row>
    <row r="171" spans="1:19" s="3" customFormat="1" ht="105">
      <c r="A171" s="22">
        <v>140</v>
      </c>
      <c r="B171" s="26">
        <v>337010123</v>
      </c>
      <c r="C171" s="28" t="s">
        <v>258</v>
      </c>
      <c r="D171" s="20"/>
      <c r="E171" s="20"/>
      <c r="F171" s="20"/>
      <c r="G171" s="20"/>
      <c r="H171" s="20"/>
      <c r="I171" s="23"/>
      <c r="J171" s="23"/>
      <c r="K171" s="23"/>
      <c r="L171" s="23">
        <v>100</v>
      </c>
      <c r="M171" s="23">
        <v>100</v>
      </c>
      <c r="N171" s="251"/>
      <c r="O171" s="41"/>
      <c r="P171" s="46"/>
      <c r="Q171" s="41"/>
      <c r="R171" s="41"/>
      <c r="S171" s="41"/>
    </row>
    <row r="172" spans="1:19" s="3" customFormat="1" ht="42">
      <c r="A172" s="22">
        <v>141</v>
      </c>
      <c r="B172" s="26">
        <v>337010123</v>
      </c>
      <c r="C172" s="28" t="s">
        <v>260</v>
      </c>
      <c r="D172" s="20"/>
      <c r="E172" s="20"/>
      <c r="F172" s="20"/>
      <c r="G172" s="20"/>
      <c r="H172" s="20"/>
      <c r="I172" s="23"/>
      <c r="J172" s="23"/>
      <c r="K172" s="23"/>
      <c r="L172" s="23">
        <v>100</v>
      </c>
      <c r="M172" s="23">
        <v>100</v>
      </c>
      <c r="N172" s="251"/>
      <c r="O172" s="41"/>
      <c r="P172" s="46"/>
      <c r="Q172" s="41"/>
      <c r="R172" s="41"/>
      <c r="S172" s="41"/>
    </row>
    <row r="173" spans="1:19" s="3" customFormat="1" ht="42">
      <c r="A173" s="22">
        <v>142</v>
      </c>
      <c r="B173" s="26">
        <v>337010123</v>
      </c>
      <c r="C173" s="28" t="s">
        <v>262</v>
      </c>
      <c r="D173" s="20"/>
      <c r="E173" s="20"/>
      <c r="F173" s="20"/>
      <c r="G173" s="20"/>
      <c r="H173" s="20"/>
      <c r="I173" s="23"/>
      <c r="J173" s="23"/>
      <c r="K173" s="23"/>
      <c r="L173" s="23">
        <v>100</v>
      </c>
      <c r="M173" s="23">
        <v>100</v>
      </c>
      <c r="N173" s="251"/>
      <c r="O173" s="41"/>
      <c r="P173" s="46"/>
      <c r="Q173" s="41"/>
      <c r="R173" s="41"/>
      <c r="S173" s="41"/>
    </row>
    <row r="174" spans="1:19" s="3" customFormat="1" ht="28.5">
      <c r="A174" s="22">
        <v>143</v>
      </c>
      <c r="B174" s="26">
        <v>337010123</v>
      </c>
      <c r="C174" s="28" t="s">
        <v>263</v>
      </c>
      <c r="D174" s="20"/>
      <c r="E174" s="20"/>
      <c r="F174" s="20"/>
      <c r="G174" s="20"/>
      <c r="H174" s="20"/>
      <c r="I174" s="23"/>
      <c r="J174" s="23"/>
      <c r="K174" s="23"/>
      <c r="L174" s="23">
        <v>100</v>
      </c>
      <c r="M174" s="23">
        <v>100</v>
      </c>
      <c r="N174" s="251"/>
      <c r="O174" s="41"/>
      <c r="P174" s="46"/>
      <c r="Q174" s="41"/>
      <c r="R174" s="41"/>
      <c r="S174" s="41"/>
    </row>
    <row r="175" spans="1:19" s="3" customFormat="1" ht="42">
      <c r="A175" s="22">
        <v>144</v>
      </c>
      <c r="B175" s="26">
        <v>337010123</v>
      </c>
      <c r="C175" s="28" t="s">
        <v>265</v>
      </c>
      <c r="D175" s="20"/>
      <c r="E175" s="20"/>
      <c r="F175" s="20"/>
      <c r="G175" s="20"/>
      <c r="H175" s="20"/>
      <c r="I175" s="23"/>
      <c r="J175" s="23"/>
      <c r="K175" s="23"/>
      <c r="L175" s="23"/>
      <c r="M175" s="23"/>
      <c r="N175" s="251"/>
      <c r="O175" s="41"/>
      <c r="P175" s="46"/>
      <c r="Q175" s="41"/>
      <c r="R175" s="41"/>
      <c r="S175" s="41"/>
    </row>
    <row r="176" spans="1:19" s="3" customFormat="1" ht="42">
      <c r="A176" s="22">
        <v>145</v>
      </c>
      <c r="B176" s="26">
        <v>337010123</v>
      </c>
      <c r="C176" s="28" t="s">
        <v>266</v>
      </c>
      <c r="D176" s="20"/>
      <c r="E176" s="20"/>
      <c r="F176" s="20"/>
      <c r="G176" s="20"/>
      <c r="H176" s="20"/>
      <c r="I176" s="23"/>
      <c r="J176" s="23"/>
      <c r="K176" s="23"/>
      <c r="L176" s="23">
        <v>100</v>
      </c>
      <c r="M176" s="23">
        <v>100</v>
      </c>
      <c r="N176" s="251"/>
      <c r="O176" s="41"/>
      <c r="P176" s="46"/>
      <c r="Q176" s="41"/>
      <c r="R176" s="41"/>
      <c r="S176" s="41"/>
    </row>
    <row r="177" spans="1:21" s="3" customFormat="1" ht="63">
      <c r="A177" s="22">
        <v>146</v>
      </c>
      <c r="B177" s="26">
        <v>337010123</v>
      </c>
      <c r="C177" s="28" t="s">
        <v>267</v>
      </c>
      <c r="D177" s="20"/>
      <c r="E177" s="20"/>
      <c r="F177" s="20"/>
      <c r="G177" s="20"/>
      <c r="H177" s="20"/>
      <c r="I177" s="23"/>
      <c r="J177" s="23"/>
      <c r="K177" s="23"/>
      <c r="L177" s="23">
        <v>100</v>
      </c>
      <c r="M177" s="23">
        <v>100</v>
      </c>
      <c r="N177" s="251"/>
      <c r="O177" s="41"/>
      <c r="P177" s="46"/>
      <c r="Q177" s="41"/>
      <c r="R177" s="41"/>
      <c r="S177" s="41"/>
    </row>
    <row r="178" spans="1:21" s="3" customFormat="1" ht="42">
      <c r="A178" s="22">
        <v>147</v>
      </c>
      <c r="B178" s="26">
        <v>337010123</v>
      </c>
      <c r="C178" s="28" t="s">
        <v>268</v>
      </c>
      <c r="D178" s="20"/>
      <c r="E178" s="20"/>
      <c r="F178" s="20"/>
      <c r="G178" s="20"/>
      <c r="H178" s="20"/>
      <c r="I178" s="23"/>
      <c r="J178" s="23"/>
      <c r="K178" s="23"/>
      <c r="L178" s="23">
        <v>100</v>
      </c>
      <c r="M178" s="23">
        <v>100</v>
      </c>
      <c r="N178" s="251"/>
      <c r="O178" s="41"/>
      <c r="P178" s="46"/>
      <c r="Q178" s="41"/>
      <c r="R178" s="41"/>
      <c r="S178" s="41"/>
    </row>
    <row r="179" spans="1:21" s="3" customFormat="1" ht="42">
      <c r="A179" s="22">
        <v>148</v>
      </c>
      <c r="B179" s="26">
        <v>337010123</v>
      </c>
      <c r="C179" s="28" t="s">
        <v>269</v>
      </c>
      <c r="D179" s="20"/>
      <c r="E179" s="20"/>
      <c r="F179" s="20"/>
      <c r="G179" s="20"/>
      <c r="H179" s="20"/>
      <c r="I179" s="23"/>
      <c r="J179" s="23"/>
      <c r="K179" s="23"/>
      <c r="L179" s="23"/>
      <c r="M179" s="23"/>
      <c r="N179" s="251"/>
      <c r="O179" s="41"/>
      <c r="P179" s="46"/>
      <c r="Q179" s="41"/>
      <c r="R179" s="41"/>
      <c r="S179" s="41"/>
    </row>
    <row r="180" spans="1:21" s="3" customFormat="1" ht="28.5">
      <c r="A180" s="22">
        <v>149</v>
      </c>
      <c r="B180" s="26">
        <v>337010123</v>
      </c>
      <c r="C180" s="28" t="s">
        <v>271</v>
      </c>
      <c r="D180" s="20"/>
      <c r="E180" s="20"/>
      <c r="F180" s="20"/>
      <c r="G180" s="20"/>
      <c r="H180" s="20"/>
      <c r="I180" s="23"/>
      <c r="J180" s="23"/>
      <c r="K180" s="23"/>
      <c r="L180" s="23">
        <v>100</v>
      </c>
      <c r="M180" s="23">
        <v>100</v>
      </c>
      <c r="N180" s="251"/>
      <c r="O180" s="41"/>
      <c r="P180" s="46"/>
      <c r="Q180" s="41"/>
      <c r="R180" s="41"/>
      <c r="S180" s="41"/>
    </row>
    <row r="181" spans="1:21" s="3" customFormat="1" ht="42">
      <c r="A181" s="22">
        <v>150</v>
      </c>
      <c r="B181" s="26">
        <v>337010123</v>
      </c>
      <c r="C181" s="28" t="s">
        <v>272</v>
      </c>
      <c r="D181" s="20"/>
      <c r="E181" s="20"/>
      <c r="F181" s="20"/>
      <c r="G181" s="20"/>
      <c r="H181" s="20"/>
      <c r="I181" s="23"/>
      <c r="J181" s="23"/>
      <c r="K181" s="23"/>
      <c r="L181" s="23"/>
      <c r="M181" s="23"/>
      <c r="N181" s="251"/>
      <c r="O181" s="41"/>
      <c r="P181" s="46"/>
      <c r="Q181" s="41"/>
      <c r="R181" s="41"/>
      <c r="S181" s="41"/>
    </row>
    <row r="182" spans="1:21" s="3" customFormat="1" ht="42">
      <c r="A182" s="22">
        <v>151</v>
      </c>
      <c r="B182" s="26">
        <v>337010123</v>
      </c>
      <c r="C182" s="28" t="s">
        <v>273</v>
      </c>
      <c r="D182" s="20"/>
      <c r="E182" s="20"/>
      <c r="F182" s="20"/>
      <c r="G182" s="20"/>
      <c r="H182" s="20"/>
      <c r="I182" s="23"/>
      <c r="J182" s="23"/>
      <c r="K182" s="23"/>
      <c r="L182" s="23"/>
      <c r="M182" s="23"/>
      <c r="N182" s="251"/>
      <c r="O182" s="41"/>
      <c r="P182" s="46"/>
      <c r="Q182" s="41"/>
      <c r="R182" s="41"/>
      <c r="S182" s="41"/>
    </row>
    <row r="183" spans="1:21" s="3" customFormat="1" ht="42">
      <c r="A183" s="22">
        <v>152</v>
      </c>
      <c r="B183" s="26">
        <v>337010123</v>
      </c>
      <c r="C183" s="28" t="s">
        <v>274</v>
      </c>
      <c r="D183" s="20"/>
      <c r="E183" s="20"/>
      <c r="F183" s="20"/>
      <c r="G183" s="20"/>
      <c r="H183" s="20"/>
      <c r="I183" s="23"/>
      <c r="J183" s="23"/>
      <c r="K183" s="23"/>
      <c r="L183" s="23"/>
      <c r="M183" s="23"/>
      <c r="N183" s="251"/>
      <c r="O183" s="41"/>
      <c r="P183" s="46"/>
      <c r="Q183" s="41"/>
      <c r="R183" s="41"/>
      <c r="S183" s="41"/>
    </row>
    <row r="184" spans="1:21" s="3" customFormat="1" ht="28.5">
      <c r="A184" s="22">
        <v>153</v>
      </c>
      <c r="B184" s="26">
        <v>337010123</v>
      </c>
      <c r="C184" s="28" t="s">
        <v>275</v>
      </c>
      <c r="D184" s="20"/>
      <c r="E184" s="20"/>
      <c r="F184" s="20"/>
      <c r="G184" s="20"/>
      <c r="H184" s="20"/>
      <c r="I184" s="23"/>
      <c r="J184" s="23"/>
      <c r="K184" s="23"/>
      <c r="L184" s="23">
        <v>100</v>
      </c>
      <c r="M184" s="23">
        <v>100</v>
      </c>
      <c r="N184" s="251"/>
      <c r="O184" s="41"/>
      <c r="P184" s="46"/>
      <c r="Q184" s="41"/>
      <c r="R184" s="41"/>
      <c r="S184" s="41"/>
    </row>
    <row r="185" spans="1:21" s="3" customFormat="1" ht="63">
      <c r="A185" s="22">
        <v>154</v>
      </c>
      <c r="B185" s="26">
        <v>337010123</v>
      </c>
      <c r="C185" s="28" t="s">
        <v>276</v>
      </c>
      <c r="D185" s="20"/>
      <c r="E185" s="20"/>
      <c r="F185" s="20"/>
      <c r="G185" s="20"/>
      <c r="H185" s="20"/>
      <c r="I185" s="23"/>
      <c r="J185" s="23"/>
      <c r="K185" s="23"/>
      <c r="L185" s="23"/>
      <c r="M185" s="23"/>
      <c r="N185" s="251"/>
      <c r="O185" s="41"/>
      <c r="P185" s="46"/>
      <c r="Q185" s="41"/>
      <c r="R185" s="41"/>
      <c r="S185" s="41"/>
    </row>
    <row r="186" spans="1:21" s="3" customFormat="1" ht="28.5">
      <c r="A186" s="22">
        <v>155</v>
      </c>
      <c r="B186" s="26">
        <v>337010123</v>
      </c>
      <c r="C186" s="28" t="s">
        <v>277</v>
      </c>
      <c r="D186" s="20"/>
      <c r="E186" s="20"/>
      <c r="F186" s="20"/>
      <c r="G186" s="20"/>
      <c r="H186" s="20"/>
      <c r="I186" s="23"/>
      <c r="J186" s="23"/>
      <c r="K186" s="23"/>
      <c r="L186" s="23">
        <v>100</v>
      </c>
      <c r="M186" s="23">
        <v>100</v>
      </c>
      <c r="N186" s="251"/>
      <c r="O186" s="41"/>
      <c r="P186" s="46"/>
      <c r="Q186" s="41"/>
      <c r="R186" s="41"/>
      <c r="S186" s="41"/>
    </row>
    <row r="187" spans="1:21" s="3" customFormat="1" ht="28.5">
      <c r="A187" s="22">
        <v>156</v>
      </c>
      <c r="B187" s="26">
        <v>337010123</v>
      </c>
      <c r="C187" s="28" t="s">
        <v>279</v>
      </c>
      <c r="D187" s="20"/>
      <c r="E187" s="20"/>
      <c r="F187" s="20"/>
      <c r="G187" s="20"/>
      <c r="H187" s="20"/>
      <c r="I187" s="23"/>
      <c r="J187" s="23"/>
      <c r="K187" s="23"/>
      <c r="L187" s="23">
        <v>100</v>
      </c>
      <c r="M187" s="23">
        <v>100</v>
      </c>
      <c r="N187" s="251"/>
      <c r="O187" s="41"/>
      <c r="P187" s="46"/>
      <c r="Q187" s="41"/>
      <c r="R187" s="41"/>
      <c r="S187" s="41"/>
    </row>
    <row r="188" spans="1:21" s="3" customFormat="1" ht="42">
      <c r="A188" s="22">
        <v>157</v>
      </c>
      <c r="B188" s="26">
        <v>337010123</v>
      </c>
      <c r="C188" s="28" t="s">
        <v>280</v>
      </c>
      <c r="D188" s="20"/>
      <c r="E188" s="20"/>
      <c r="F188" s="20"/>
      <c r="G188" s="20"/>
      <c r="H188" s="20"/>
      <c r="I188" s="23"/>
      <c r="J188" s="23"/>
      <c r="K188" s="23"/>
      <c r="L188" s="23"/>
      <c r="M188" s="23"/>
      <c r="N188" s="251"/>
      <c r="O188" s="41"/>
      <c r="P188" s="46"/>
      <c r="Q188" s="41"/>
      <c r="R188" s="41"/>
      <c r="S188" s="41"/>
    </row>
    <row r="189" spans="1:21" s="3" customFormat="1" ht="28.5">
      <c r="A189" s="22">
        <v>158</v>
      </c>
      <c r="B189" s="26">
        <v>337010123</v>
      </c>
      <c r="C189" s="28" t="s">
        <v>281</v>
      </c>
      <c r="D189" s="20"/>
      <c r="E189" s="20"/>
      <c r="F189" s="20"/>
      <c r="G189" s="20"/>
      <c r="H189" s="20"/>
      <c r="I189" s="23"/>
      <c r="J189" s="23"/>
      <c r="K189" s="23"/>
      <c r="L189" s="23">
        <v>100</v>
      </c>
      <c r="M189" s="23">
        <v>100</v>
      </c>
      <c r="N189" s="251"/>
      <c r="O189" s="41"/>
      <c r="P189" s="46"/>
      <c r="Q189" s="41"/>
      <c r="R189" s="41"/>
      <c r="S189" s="41"/>
    </row>
    <row r="190" spans="1:21" s="3" customFormat="1" ht="28.5">
      <c r="A190" s="22">
        <v>159</v>
      </c>
      <c r="B190" s="26">
        <v>337010123</v>
      </c>
      <c r="C190" s="28" t="s">
        <v>282</v>
      </c>
      <c r="D190" s="20"/>
      <c r="E190" s="20"/>
      <c r="F190" s="20"/>
      <c r="G190" s="20"/>
      <c r="H190" s="20"/>
      <c r="I190" s="23"/>
      <c r="J190" s="23"/>
      <c r="K190" s="23"/>
      <c r="L190" s="23">
        <v>100</v>
      </c>
      <c r="M190" s="23">
        <v>100</v>
      </c>
      <c r="N190" s="251"/>
      <c r="O190" s="41"/>
      <c r="P190" s="46"/>
      <c r="Q190" s="41"/>
      <c r="R190" s="41"/>
      <c r="S190" s="41"/>
    </row>
    <row r="191" spans="1:21" s="3" customFormat="1" ht="28.5">
      <c r="A191" s="22"/>
      <c r="B191" s="26">
        <v>337010123</v>
      </c>
      <c r="C191" s="56" t="s">
        <v>284</v>
      </c>
      <c r="D191" s="20"/>
      <c r="E191" s="20"/>
      <c r="F191" s="20"/>
      <c r="G191" s="20"/>
      <c r="H191" s="20"/>
      <c r="I191" s="23"/>
      <c r="J191" s="23"/>
      <c r="K191" s="23"/>
      <c r="L191" s="60">
        <v>51.284528909781997</v>
      </c>
      <c r="M191" s="60">
        <v>51.284528909781997</v>
      </c>
      <c r="N191" s="251"/>
      <c r="O191" s="41"/>
      <c r="P191" s="46"/>
      <c r="Q191" s="41"/>
      <c r="R191" s="41"/>
      <c r="S191" s="41"/>
    </row>
    <row r="192" spans="1:21" s="4" customFormat="1" ht="28.5">
      <c r="A192" s="20"/>
      <c r="B192" s="57"/>
      <c r="C192" s="58" t="s">
        <v>335</v>
      </c>
      <c r="D192" s="58"/>
      <c r="E192" s="58"/>
      <c r="F192" s="58"/>
      <c r="G192" s="58"/>
      <c r="H192" s="58"/>
      <c r="I192" s="58"/>
      <c r="J192" s="58"/>
      <c r="K192" s="58"/>
      <c r="L192" s="61"/>
      <c r="M192" s="61"/>
      <c r="N192" s="251"/>
      <c r="O192" s="62"/>
      <c r="P192" s="46"/>
      <c r="Q192" s="58"/>
      <c r="R192" s="58"/>
      <c r="S192" s="41"/>
      <c r="T192" s="63"/>
      <c r="U192" s="1"/>
    </row>
    <row r="193" spans="1:21" s="3" customFormat="1" ht="30.75">
      <c r="A193" s="22"/>
      <c r="B193" s="64"/>
      <c r="C193" s="65" t="s">
        <v>336</v>
      </c>
      <c r="D193" s="66"/>
      <c r="E193" s="66"/>
      <c r="F193" s="66"/>
      <c r="G193" s="66"/>
      <c r="H193" s="66"/>
      <c r="I193" s="88"/>
      <c r="J193" s="88"/>
      <c r="K193" s="88"/>
      <c r="L193" s="61"/>
      <c r="M193" s="61"/>
      <c r="N193" s="251"/>
      <c r="O193" s="46"/>
      <c r="P193" s="46"/>
      <c r="Q193" s="46"/>
      <c r="R193" s="88"/>
      <c r="S193" s="41"/>
      <c r="T193" s="107"/>
      <c r="U193" s="8"/>
    </row>
    <row r="194" spans="1:21" s="3" customFormat="1" ht="28.5">
      <c r="A194" s="22"/>
      <c r="B194" s="67">
        <v>337911314</v>
      </c>
      <c r="C194" s="68" t="s">
        <v>337</v>
      </c>
      <c r="D194" s="66"/>
      <c r="E194" s="66"/>
      <c r="F194" s="66"/>
      <c r="G194" s="66"/>
      <c r="H194" s="66"/>
      <c r="I194" s="88"/>
      <c r="J194" s="88"/>
      <c r="K194" s="88"/>
      <c r="L194" s="61"/>
      <c r="M194" s="61"/>
      <c r="N194" s="251"/>
      <c r="O194" s="46"/>
      <c r="P194" s="46"/>
      <c r="Q194" s="46"/>
      <c r="R194" s="108"/>
      <c r="S194" s="41"/>
      <c r="T194" s="107"/>
      <c r="U194" s="8"/>
    </row>
    <row r="195" spans="1:21" s="3" customFormat="1" ht="144">
      <c r="A195" s="22">
        <v>160</v>
      </c>
      <c r="B195" s="67">
        <v>337911314</v>
      </c>
      <c r="C195" s="69" t="s">
        <v>338</v>
      </c>
      <c r="D195" s="66"/>
      <c r="E195" s="66"/>
      <c r="F195" s="66"/>
      <c r="G195" s="66"/>
      <c r="H195" s="66"/>
      <c r="I195" s="88"/>
      <c r="J195" s="88"/>
      <c r="K195" s="88"/>
      <c r="L195" s="61"/>
      <c r="M195" s="61"/>
      <c r="N195" s="48" t="s">
        <v>320</v>
      </c>
      <c r="O195" s="45" t="s">
        <v>315</v>
      </c>
      <c r="P195" s="45" t="s">
        <v>316</v>
      </c>
      <c r="Q195" s="45" t="s">
        <v>317</v>
      </c>
      <c r="R195" s="53" t="s">
        <v>318</v>
      </c>
      <c r="S195" s="53" t="s">
        <v>319</v>
      </c>
      <c r="T195" s="107"/>
      <c r="U195" s="8"/>
    </row>
    <row r="196" spans="1:21" s="3" customFormat="1" ht="28.5">
      <c r="A196" s="22"/>
      <c r="B196" s="70"/>
      <c r="C196" s="71" t="s">
        <v>48</v>
      </c>
      <c r="D196" s="66"/>
      <c r="E196" s="66"/>
      <c r="F196" s="66"/>
      <c r="G196" s="66"/>
      <c r="H196" s="66"/>
      <c r="I196" s="88"/>
      <c r="J196" s="88"/>
      <c r="K196" s="88"/>
      <c r="L196" s="61"/>
      <c r="M196" s="61"/>
      <c r="N196" s="48"/>
      <c r="O196" s="46"/>
      <c r="P196" s="46"/>
      <c r="Q196" s="46"/>
      <c r="R196" s="46"/>
      <c r="S196" s="46"/>
      <c r="T196" s="107"/>
      <c r="U196" s="8"/>
    </row>
    <row r="197" spans="1:21" s="3" customFormat="1" ht="28.5">
      <c r="A197" s="22"/>
      <c r="B197" s="67">
        <v>337911244</v>
      </c>
      <c r="C197" s="68" t="s">
        <v>339</v>
      </c>
      <c r="D197" s="66"/>
      <c r="E197" s="66"/>
      <c r="F197" s="66"/>
      <c r="G197" s="66"/>
      <c r="H197" s="66"/>
      <c r="I197" s="88"/>
      <c r="J197" s="88"/>
      <c r="K197" s="88"/>
      <c r="L197" s="61"/>
      <c r="M197" s="61"/>
      <c r="N197" s="48" t="s">
        <v>320</v>
      </c>
      <c r="O197" s="46" t="s">
        <v>111</v>
      </c>
      <c r="P197" s="46" t="s">
        <v>111</v>
      </c>
      <c r="Q197" s="46" t="s">
        <v>111</v>
      </c>
      <c r="R197" s="46" t="s">
        <v>111</v>
      </c>
      <c r="S197" s="46" t="s">
        <v>111</v>
      </c>
      <c r="T197" s="107"/>
      <c r="U197" s="8"/>
    </row>
    <row r="198" spans="1:21" s="3" customFormat="1" ht="60.75">
      <c r="A198" s="22">
        <v>178</v>
      </c>
      <c r="B198" s="67">
        <v>337911244</v>
      </c>
      <c r="C198" s="72" t="s">
        <v>340</v>
      </c>
      <c r="D198" s="66"/>
      <c r="E198" s="66"/>
      <c r="F198" s="66"/>
      <c r="G198" s="66"/>
      <c r="H198" s="66"/>
      <c r="I198" s="88"/>
      <c r="J198" s="88"/>
      <c r="K198" s="88"/>
      <c r="L198" s="61"/>
      <c r="M198" s="61"/>
      <c r="N198" s="48" t="s">
        <v>320</v>
      </c>
      <c r="O198" s="46" t="s">
        <v>111</v>
      </c>
      <c r="P198" s="46" t="s">
        <v>111</v>
      </c>
      <c r="Q198" s="46" t="s">
        <v>111</v>
      </c>
      <c r="R198" s="46" t="s">
        <v>111</v>
      </c>
      <c r="S198" s="46" t="s">
        <v>111</v>
      </c>
      <c r="T198" s="107"/>
      <c r="U198" s="8"/>
    </row>
    <row r="199" spans="1:21" s="3" customFormat="1" ht="60.75">
      <c r="A199" s="22">
        <v>179</v>
      </c>
      <c r="B199" s="67">
        <v>337911244</v>
      </c>
      <c r="C199" s="72" t="s">
        <v>341</v>
      </c>
      <c r="D199" s="66"/>
      <c r="E199" s="66"/>
      <c r="F199" s="66"/>
      <c r="G199" s="66"/>
      <c r="H199" s="66"/>
      <c r="I199" s="88"/>
      <c r="J199" s="88"/>
      <c r="K199" s="88"/>
      <c r="L199" s="61"/>
      <c r="M199" s="61"/>
      <c r="N199" s="48" t="s">
        <v>320</v>
      </c>
      <c r="O199" s="46" t="s">
        <v>111</v>
      </c>
      <c r="P199" s="46" t="s">
        <v>111</v>
      </c>
      <c r="Q199" s="46" t="s">
        <v>111</v>
      </c>
      <c r="R199" s="46" t="s">
        <v>111</v>
      </c>
      <c r="S199" s="46" t="s">
        <v>111</v>
      </c>
      <c r="T199" s="107"/>
      <c r="U199" s="8"/>
    </row>
    <row r="200" spans="1:21" s="3" customFormat="1" ht="40.5">
      <c r="A200" s="22">
        <v>180</v>
      </c>
      <c r="B200" s="67">
        <v>337911244</v>
      </c>
      <c r="C200" s="72" t="s">
        <v>342</v>
      </c>
      <c r="D200" s="66"/>
      <c r="E200" s="66"/>
      <c r="F200" s="66"/>
      <c r="G200" s="66"/>
      <c r="H200" s="66"/>
      <c r="I200" s="88"/>
      <c r="J200" s="88"/>
      <c r="K200" s="88"/>
      <c r="L200" s="61"/>
      <c r="M200" s="61"/>
      <c r="N200" s="48" t="s">
        <v>320</v>
      </c>
      <c r="O200" s="46" t="s">
        <v>111</v>
      </c>
      <c r="P200" s="46" t="s">
        <v>111</v>
      </c>
      <c r="Q200" s="46" t="s">
        <v>111</v>
      </c>
      <c r="R200" s="46" t="s">
        <v>111</v>
      </c>
      <c r="S200" s="46" t="s">
        <v>111</v>
      </c>
      <c r="T200" s="107"/>
      <c r="U200" s="8"/>
    </row>
    <row r="201" spans="1:21" s="3" customFormat="1" ht="60.75">
      <c r="A201" s="22">
        <v>181</v>
      </c>
      <c r="B201" s="67">
        <v>337911244</v>
      </c>
      <c r="C201" s="72" t="s">
        <v>343</v>
      </c>
      <c r="D201" s="66"/>
      <c r="E201" s="66"/>
      <c r="F201" s="66"/>
      <c r="G201" s="66"/>
      <c r="H201" s="66"/>
      <c r="I201" s="88"/>
      <c r="J201" s="88"/>
      <c r="K201" s="88"/>
      <c r="L201" s="61"/>
      <c r="M201" s="61"/>
      <c r="N201" s="48" t="s">
        <v>400</v>
      </c>
      <c r="O201" s="46" t="s">
        <v>111</v>
      </c>
      <c r="P201" s="46" t="s">
        <v>111</v>
      </c>
      <c r="Q201" s="46" t="s">
        <v>111</v>
      </c>
      <c r="R201" s="46" t="s">
        <v>111</v>
      </c>
      <c r="S201" s="46" t="s">
        <v>111</v>
      </c>
      <c r="T201" s="107"/>
      <c r="U201" s="8"/>
    </row>
    <row r="202" spans="1:21" s="3" customFormat="1" ht="60.75">
      <c r="A202" s="22">
        <v>182</v>
      </c>
      <c r="B202" s="67">
        <v>337911244</v>
      </c>
      <c r="C202" s="72" t="s">
        <v>344</v>
      </c>
      <c r="D202" s="66"/>
      <c r="E202" s="66"/>
      <c r="F202" s="66"/>
      <c r="G202" s="66"/>
      <c r="H202" s="66"/>
      <c r="I202" s="88"/>
      <c r="J202" s="88"/>
      <c r="K202" s="88"/>
      <c r="L202" s="61"/>
      <c r="M202" s="61"/>
      <c r="N202" s="48" t="s">
        <v>320</v>
      </c>
      <c r="O202" s="46" t="s">
        <v>111</v>
      </c>
      <c r="P202" s="46" t="s">
        <v>111</v>
      </c>
      <c r="Q202" s="46" t="s">
        <v>111</v>
      </c>
      <c r="R202" s="46" t="s">
        <v>111</v>
      </c>
      <c r="S202" s="46" t="s">
        <v>111</v>
      </c>
      <c r="T202" s="107"/>
      <c r="U202" s="8"/>
    </row>
    <row r="203" spans="1:21" s="3" customFormat="1" ht="60.75">
      <c r="A203" s="22">
        <v>183</v>
      </c>
      <c r="B203" s="67">
        <v>337911244</v>
      </c>
      <c r="C203" s="72" t="s">
        <v>345</v>
      </c>
      <c r="D203" s="66"/>
      <c r="E203" s="66"/>
      <c r="F203" s="66"/>
      <c r="G203" s="66"/>
      <c r="H203" s="66"/>
      <c r="I203" s="88"/>
      <c r="J203" s="88"/>
      <c r="K203" s="88"/>
      <c r="L203" s="61"/>
      <c r="M203" s="61"/>
      <c r="N203" s="48" t="s">
        <v>320</v>
      </c>
      <c r="O203" s="46" t="s">
        <v>111</v>
      </c>
      <c r="P203" s="46" t="s">
        <v>111</v>
      </c>
      <c r="Q203" s="46" t="s">
        <v>111</v>
      </c>
      <c r="R203" s="46" t="s">
        <v>111</v>
      </c>
      <c r="S203" s="46" t="s">
        <v>111</v>
      </c>
      <c r="T203" s="107"/>
      <c r="U203" s="8"/>
    </row>
    <row r="204" spans="1:21" s="3" customFormat="1" ht="60.75">
      <c r="A204" s="22">
        <v>184</v>
      </c>
      <c r="B204" s="67">
        <v>337911244</v>
      </c>
      <c r="C204" s="72" t="s">
        <v>346</v>
      </c>
      <c r="D204" s="66"/>
      <c r="E204" s="66"/>
      <c r="F204" s="66"/>
      <c r="G204" s="66"/>
      <c r="H204" s="66"/>
      <c r="I204" s="88"/>
      <c r="J204" s="88"/>
      <c r="K204" s="88"/>
      <c r="L204" s="61"/>
      <c r="M204" s="61"/>
      <c r="N204" s="48" t="s">
        <v>320</v>
      </c>
      <c r="O204" s="46" t="s">
        <v>111</v>
      </c>
      <c r="P204" s="46" t="s">
        <v>111</v>
      </c>
      <c r="Q204" s="46" t="s">
        <v>111</v>
      </c>
      <c r="R204" s="46" t="s">
        <v>111</v>
      </c>
      <c r="S204" s="46" t="s">
        <v>111</v>
      </c>
      <c r="T204" s="107"/>
      <c r="U204" s="8"/>
    </row>
    <row r="205" spans="1:21" s="3" customFormat="1" ht="40.5">
      <c r="A205" s="22">
        <v>185</v>
      </c>
      <c r="B205" s="67">
        <v>337911244</v>
      </c>
      <c r="C205" s="72" t="s">
        <v>347</v>
      </c>
      <c r="D205" s="66"/>
      <c r="E205" s="66"/>
      <c r="F205" s="66"/>
      <c r="G205" s="66"/>
      <c r="H205" s="66"/>
      <c r="I205" s="88"/>
      <c r="J205" s="88"/>
      <c r="K205" s="88"/>
      <c r="L205" s="61"/>
      <c r="M205" s="61"/>
      <c r="N205" s="48" t="s">
        <v>320</v>
      </c>
      <c r="O205" s="46" t="s">
        <v>111</v>
      </c>
      <c r="P205" s="46" t="s">
        <v>111</v>
      </c>
      <c r="Q205" s="46" t="s">
        <v>111</v>
      </c>
      <c r="R205" s="46" t="s">
        <v>111</v>
      </c>
      <c r="S205" s="46" t="s">
        <v>111</v>
      </c>
      <c r="T205" s="107"/>
      <c r="U205" s="8"/>
    </row>
    <row r="206" spans="1:21" s="3" customFormat="1" ht="40.5">
      <c r="A206" s="22">
        <v>186</v>
      </c>
      <c r="B206" s="67">
        <v>337911244</v>
      </c>
      <c r="C206" s="72" t="s">
        <v>348</v>
      </c>
      <c r="D206" s="66"/>
      <c r="E206" s="66"/>
      <c r="F206" s="66"/>
      <c r="G206" s="66"/>
      <c r="H206" s="66"/>
      <c r="I206" s="88"/>
      <c r="J206" s="88"/>
      <c r="K206" s="88"/>
      <c r="L206" s="61"/>
      <c r="M206" s="61"/>
      <c r="N206" s="48" t="s">
        <v>400</v>
      </c>
      <c r="O206" s="46" t="s">
        <v>111</v>
      </c>
      <c r="P206" s="46" t="s">
        <v>111</v>
      </c>
      <c r="Q206" s="46" t="s">
        <v>111</v>
      </c>
      <c r="R206" s="46" t="s">
        <v>111</v>
      </c>
      <c r="S206" s="46" t="s">
        <v>111</v>
      </c>
      <c r="T206" s="107"/>
      <c r="U206" s="8"/>
    </row>
    <row r="207" spans="1:21" s="3" customFormat="1" ht="60.75">
      <c r="A207" s="22">
        <v>187</v>
      </c>
      <c r="B207" s="67">
        <v>337911244</v>
      </c>
      <c r="C207" s="72" t="s">
        <v>349</v>
      </c>
      <c r="D207" s="66"/>
      <c r="E207" s="66"/>
      <c r="F207" s="66"/>
      <c r="G207" s="66"/>
      <c r="H207" s="66"/>
      <c r="I207" s="88"/>
      <c r="J207" s="88"/>
      <c r="K207" s="88"/>
      <c r="L207" s="61"/>
      <c r="M207" s="61"/>
      <c r="N207" s="48" t="s">
        <v>400</v>
      </c>
      <c r="O207" s="46" t="s">
        <v>111</v>
      </c>
      <c r="P207" s="46" t="s">
        <v>111</v>
      </c>
      <c r="Q207" s="46" t="s">
        <v>111</v>
      </c>
      <c r="R207" s="46" t="s">
        <v>111</v>
      </c>
      <c r="S207" s="46" t="s">
        <v>111</v>
      </c>
      <c r="T207" s="107"/>
      <c r="U207" s="8"/>
    </row>
    <row r="208" spans="1:21" s="3" customFormat="1" ht="60.75">
      <c r="A208" s="22">
        <v>188</v>
      </c>
      <c r="B208" s="67">
        <v>337911244</v>
      </c>
      <c r="C208" s="72" t="s">
        <v>350</v>
      </c>
      <c r="D208" s="66"/>
      <c r="E208" s="66"/>
      <c r="F208" s="66"/>
      <c r="G208" s="66"/>
      <c r="H208" s="66"/>
      <c r="I208" s="88"/>
      <c r="J208" s="88"/>
      <c r="K208" s="88"/>
      <c r="L208" s="61"/>
      <c r="M208" s="61"/>
      <c r="N208" s="48" t="s">
        <v>400</v>
      </c>
      <c r="O208" s="46" t="s">
        <v>111</v>
      </c>
      <c r="P208" s="46" t="s">
        <v>111</v>
      </c>
      <c r="Q208" s="46" t="s">
        <v>111</v>
      </c>
      <c r="R208" s="46" t="s">
        <v>111</v>
      </c>
      <c r="S208" s="46" t="s">
        <v>111</v>
      </c>
      <c r="T208" s="107"/>
      <c r="U208" s="8"/>
    </row>
    <row r="209" spans="1:27" s="3" customFormat="1" ht="28.5">
      <c r="A209" s="22"/>
      <c r="B209" s="70"/>
      <c r="C209" s="73" t="s">
        <v>48</v>
      </c>
      <c r="D209" s="66"/>
      <c r="E209" s="66"/>
      <c r="F209" s="66"/>
      <c r="G209" s="66"/>
      <c r="H209" s="66"/>
      <c r="I209" s="88"/>
      <c r="J209" s="88"/>
      <c r="K209" s="88"/>
      <c r="L209" s="61"/>
      <c r="M209" s="61"/>
      <c r="N209" s="48" t="s">
        <v>320</v>
      </c>
      <c r="O209" s="46" t="s">
        <v>111</v>
      </c>
      <c r="P209" s="46" t="s">
        <v>111</v>
      </c>
      <c r="Q209" s="46" t="s">
        <v>111</v>
      </c>
      <c r="R209" s="46" t="s">
        <v>111</v>
      </c>
      <c r="S209" s="46" t="s">
        <v>111</v>
      </c>
      <c r="T209" s="107"/>
      <c r="U209" s="8"/>
    </row>
    <row r="210" spans="1:27" s="3" customFormat="1" ht="76.5">
      <c r="A210" s="22"/>
      <c r="B210" s="67">
        <v>337911274</v>
      </c>
      <c r="C210" s="74" t="s">
        <v>351</v>
      </c>
      <c r="D210" s="66"/>
      <c r="E210" s="66"/>
      <c r="F210" s="66"/>
      <c r="G210" s="66"/>
      <c r="H210" s="66"/>
      <c r="I210" s="88"/>
      <c r="J210" s="88"/>
      <c r="K210" s="88"/>
      <c r="L210" s="61"/>
      <c r="M210" s="61"/>
      <c r="N210" s="48" t="s">
        <v>320</v>
      </c>
      <c r="O210" s="46" t="s">
        <v>111</v>
      </c>
      <c r="P210" s="46" t="s">
        <v>111</v>
      </c>
      <c r="Q210" s="46" t="s">
        <v>111</v>
      </c>
      <c r="R210" s="46" t="s">
        <v>111</v>
      </c>
      <c r="S210" s="46" t="s">
        <v>111</v>
      </c>
      <c r="T210" s="107"/>
      <c r="U210" s="8"/>
    </row>
    <row r="211" spans="1:27" s="3" customFormat="1" ht="40.5">
      <c r="A211" s="22">
        <v>189</v>
      </c>
      <c r="B211" s="67">
        <v>337911274</v>
      </c>
      <c r="C211" s="72" t="s">
        <v>352</v>
      </c>
      <c r="D211" s="66"/>
      <c r="E211" s="66"/>
      <c r="F211" s="66"/>
      <c r="G211" s="66"/>
      <c r="H211" s="66"/>
      <c r="I211" s="88"/>
      <c r="J211" s="88"/>
      <c r="K211" s="88"/>
      <c r="L211" s="61"/>
      <c r="M211" s="61"/>
      <c r="N211" s="48" t="s">
        <v>320</v>
      </c>
      <c r="O211" s="46" t="s">
        <v>111</v>
      </c>
      <c r="P211" s="46" t="s">
        <v>111</v>
      </c>
      <c r="Q211" s="46" t="s">
        <v>111</v>
      </c>
      <c r="R211" s="46" t="s">
        <v>111</v>
      </c>
      <c r="S211" s="46" t="s">
        <v>111</v>
      </c>
      <c r="T211" s="107"/>
      <c r="U211" s="8"/>
    </row>
    <row r="212" spans="1:27" s="3" customFormat="1" ht="28.5">
      <c r="A212" s="22"/>
      <c r="B212" s="70"/>
      <c r="C212" s="71" t="s">
        <v>48</v>
      </c>
      <c r="D212" s="66"/>
      <c r="E212" s="66"/>
      <c r="F212" s="66"/>
      <c r="G212" s="66"/>
      <c r="H212" s="66"/>
      <c r="I212" s="88"/>
      <c r="J212" s="88"/>
      <c r="K212" s="88"/>
      <c r="L212" s="61"/>
      <c r="M212" s="61"/>
      <c r="N212" s="48" t="s">
        <v>320</v>
      </c>
      <c r="O212" s="46" t="s">
        <v>111</v>
      </c>
      <c r="P212" s="46" t="s">
        <v>111</v>
      </c>
      <c r="Q212" s="46" t="s">
        <v>111</v>
      </c>
      <c r="R212" s="46" t="s">
        <v>111</v>
      </c>
      <c r="S212" s="46" t="s">
        <v>111</v>
      </c>
      <c r="T212" s="107"/>
      <c r="U212" s="8"/>
    </row>
    <row r="213" spans="1:27" s="3" customFormat="1" ht="28.5">
      <c r="A213" s="22"/>
      <c r="B213" s="67">
        <v>337911284</v>
      </c>
      <c r="C213" s="68" t="s">
        <v>353</v>
      </c>
      <c r="D213" s="66"/>
      <c r="E213" s="66"/>
      <c r="F213" s="66"/>
      <c r="G213" s="66"/>
      <c r="H213" s="66"/>
      <c r="I213" s="88"/>
      <c r="J213" s="88"/>
      <c r="K213" s="88"/>
      <c r="L213" s="61"/>
      <c r="M213" s="61"/>
      <c r="N213" s="48" t="s">
        <v>320</v>
      </c>
      <c r="O213" s="46" t="s">
        <v>111</v>
      </c>
      <c r="P213" s="46" t="s">
        <v>111</v>
      </c>
      <c r="Q213" s="46" t="s">
        <v>111</v>
      </c>
      <c r="R213" s="46" t="s">
        <v>111</v>
      </c>
      <c r="S213" s="46" t="s">
        <v>111</v>
      </c>
      <c r="T213" s="107"/>
      <c r="U213" s="8"/>
    </row>
    <row r="214" spans="1:27" s="3" customFormat="1" ht="60.75">
      <c r="A214" s="22">
        <v>190</v>
      </c>
      <c r="B214" s="67">
        <v>337911284</v>
      </c>
      <c r="C214" s="72" t="s">
        <v>354</v>
      </c>
      <c r="D214" s="66"/>
      <c r="E214" s="66"/>
      <c r="F214" s="66"/>
      <c r="G214" s="66"/>
      <c r="H214" s="66"/>
      <c r="I214" s="88"/>
      <c r="J214" s="88"/>
      <c r="K214" s="88"/>
      <c r="L214" s="61"/>
      <c r="M214" s="61"/>
      <c r="N214" s="48" t="s">
        <v>320</v>
      </c>
      <c r="O214" s="46" t="s">
        <v>111</v>
      </c>
      <c r="P214" s="46" t="s">
        <v>111</v>
      </c>
      <c r="Q214" s="46" t="s">
        <v>111</v>
      </c>
      <c r="R214" s="46" t="s">
        <v>111</v>
      </c>
      <c r="S214" s="46" t="s">
        <v>111</v>
      </c>
      <c r="T214" s="107"/>
      <c r="U214" s="8"/>
    </row>
    <row r="215" spans="1:27" s="3" customFormat="1" ht="81">
      <c r="A215" s="22">
        <v>191</v>
      </c>
      <c r="B215" s="67">
        <v>337911284</v>
      </c>
      <c r="C215" s="72" t="s">
        <v>355</v>
      </c>
      <c r="D215" s="66"/>
      <c r="E215" s="66"/>
      <c r="F215" s="66"/>
      <c r="G215" s="66"/>
      <c r="H215" s="66"/>
      <c r="I215" s="88"/>
      <c r="J215" s="88"/>
      <c r="K215" s="88"/>
      <c r="L215" s="61"/>
      <c r="M215" s="61"/>
      <c r="N215" s="48" t="s">
        <v>320</v>
      </c>
      <c r="O215" s="46" t="s">
        <v>111</v>
      </c>
      <c r="P215" s="46" t="s">
        <v>111</v>
      </c>
      <c r="Q215" s="46" t="s">
        <v>111</v>
      </c>
      <c r="R215" s="46" t="s">
        <v>111</v>
      </c>
      <c r="S215" s="46" t="s">
        <v>111</v>
      </c>
      <c r="T215" s="107"/>
      <c r="U215" s="8"/>
    </row>
    <row r="216" spans="1:27" s="3" customFormat="1" ht="60.75">
      <c r="A216" s="22">
        <v>192</v>
      </c>
      <c r="B216" s="67">
        <v>337911284</v>
      </c>
      <c r="C216" s="72" t="s">
        <v>356</v>
      </c>
      <c r="D216" s="66"/>
      <c r="E216" s="66"/>
      <c r="F216" s="66"/>
      <c r="G216" s="66"/>
      <c r="H216" s="66"/>
      <c r="I216" s="88"/>
      <c r="J216" s="88"/>
      <c r="K216" s="88"/>
      <c r="L216" s="88"/>
      <c r="M216" s="88"/>
      <c r="N216" s="48" t="s">
        <v>320</v>
      </c>
      <c r="O216" s="46" t="s">
        <v>111</v>
      </c>
      <c r="P216" s="46" t="s">
        <v>111</v>
      </c>
      <c r="Q216" s="46" t="s">
        <v>111</v>
      </c>
      <c r="R216" s="46" t="s">
        <v>111</v>
      </c>
      <c r="S216" s="46" t="s">
        <v>111</v>
      </c>
      <c r="T216" s="107"/>
      <c r="U216" s="8"/>
    </row>
    <row r="217" spans="1:27" s="3" customFormat="1" ht="60.75">
      <c r="A217" s="22">
        <v>193</v>
      </c>
      <c r="B217" s="67">
        <v>337911284</v>
      </c>
      <c r="C217" s="72" t="s">
        <v>357</v>
      </c>
      <c r="D217" s="75"/>
      <c r="E217" s="75"/>
      <c r="F217" s="75"/>
      <c r="G217" s="75"/>
      <c r="H217" s="75"/>
      <c r="I217" s="88"/>
      <c r="J217" s="88"/>
      <c r="K217" s="89"/>
      <c r="L217" s="88"/>
      <c r="M217" s="88"/>
      <c r="N217" s="48" t="s">
        <v>320</v>
      </c>
      <c r="O217" s="46" t="s">
        <v>111</v>
      </c>
      <c r="P217" s="46" t="s">
        <v>111</v>
      </c>
      <c r="Q217" s="46" t="s">
        <v>111</v>
      </c>
      <c r="R217" s="46" t="s">
        <v>111</v>
      </c>
      <c r="S217" s="46" t="s">
        <v>111</v>
      </c>
      <c r="T217" s="107"/>
      <c r="U217" s="8"/>
    </row>
    <row r="218" spans="1:27" s="3" customFormat="1" ht="60.75">
      <c r="A218" s="22">
        <v>194</v>
      </c>
      <c r="B218" s="67">
        <v>337911284</v>
      </c>
      <c r="C218" s="72" t="s">
        <v>358</v>
      </c>
      <c r="D218" s="75"/>
      <c r="E218" s="75"/>
      <c r="F218" s="75"/>
      <c r="G218" s="75"/>
      <c r="H218" s="75"/>
      <c r="I218" s="88"/>
      <c r="J218" s="88"/>
      <c r="K218" s="89"/>
      <c r="L218" s="88"/>
      <c r="M218" s="88"/>
      <c r="N218" s="48" t="s">
        <v>320</v>
      </c>
      <c r="O218" s="46" t="s">
        <v>111</v>
      </c>
      <c r="P218" s="46" t="s">
        <v>111</v>
      </c>
      <c r="Q218" s="46" t="s">
        <v>111</v>
      </c>
      <c r="R218" s="46" t="s">
        <v>111</v>
      </c>
      <c r="S218" s="46" t="s">
        <v>111</v>
      </c>
      <c r="T218" s="107"/>
      <c r="U218" s="8"/>
    </row>
    <row r="219" spans="1:27" s="3" customFormat="1" ht="60.75">
      <c r="A219" s="22">
        <v>195</v>
      </c>
      <c r="B219" s="67">
        <v>337911284</v>
      </c>
      <c r="C219" s="72" t="s">
        <v>359</v>
      </c>
      <c r="D219" s="75"/>
      <c r="E219" s="75"/>
      <c r="F219" s="75"/>
      <c r="G219" s="75"/>
      <c r="H219" s="75"/>
      <c r="I219" s="88"/>
      <c r="J219" s="88"/>
      <c r="K219" s="89"/>
      <c r="L219" s="60"/>
      <c r="M219" s="60"/>
      <c r="N219" s="48" t="s">
        <v>400</v>
      </c>
      <c r="O219" s="46" t="s">
        <v>111</v>
      </c>
      <c r="P219" s="46" t="s">
        <v>111</v>
      </c>
      <c r="Q219" s="46" t="s">
        <v>111</v>
      </c>
      <c r="R219" s="46" t="s">
        <v>111</v>
      </c>
      <c r="S219" s="46" t="s">
        <v>111</v>
      </c>
      <c r="T219" s="107"/>
      <c r="U219" s="8"/>
    </row>
    <row r="220" spans="1:27" s="4" customFormat="1" ht="60.75">
      <c r="A220" s="22">
        <v>196</v>
      </c>
      <c r="B220" s="67">
        <v>337911284</v>
      </c>
      <c r="C220" s="72" t="s">
        <v>360</v>
      </c>
      <c r="D220" s="76"/>
      <c r="E220" s="76"/>
      <c r="F220" s="76"/>
      <c r="G220" s="76"/>
      <c r="H220" s="76"/>
      <c r="I220" s="58"/>
      <c r="J220" s="58"/>
      <c r="K220" s="58"/>
      <c r="L220" s="58"/>
      <c r="M220" s="58"/>
      <c r="N220" s="48" t="s">
        <v>320</v>
      </c>
      <c r="O220" s="46" t="s">
        <v>111</v>
      </c>
      <c r="P220" s="46" t="s">
        <v>111</v>
      </c>
      <c r="Q220" s="46" t="s">
        <v>111</v>
      </c>
      <c r="R220" s="46" t="s">
        <v>111</v>
      </c>
      <c r="S220" s="46" t="s">
        <v>111</v>
      </c>
      <c r="T220" s="63"/>
      <c r="U220" s="1"/>
    </row>
    <row r="221" spans="1:27" s="4" customFormat="1" ht="60.75">
      <c r="A221" s="22">
        <v>197</v>
      </c>
      <c r="B221" s="67">
        <v>337911284</v>
      </c>
      <c r="C221" s="72" t="s">
        <v>361</v>
      </c>
      <c r="D221" s="58"/>
      <c r="E221" s="58"/>
      <c r="F221" s="58"/>
      <c r="G221" s="58"/>
      <c r="H221" s="58"/>
      <c r="I221" s="58"/>
      <c r="J221" s="58"/>
      <c r="K221" s="58"/>
      <c r="L221" s="90"/>
      <c r="M221" s="90"/>
      <c r="N221" s="48" t="s">
        <v>400</v>
      </c>
      <c r="O221" s="49" t="s">
        <v>111</v>
      </c>
      <c r="P221" s="49" t="s">
        <v>111</v>
      </c>
      <c r="Q221" s="49" t="s">
        <v>111</v>
      </c>
      <c r="R221" s="49" t="s">
        <v>111</v>
      </c>
      <c r="S221" s="49" t="s">
        <v>111</v>
      </c>
      <c r="T221" s="63"/>
      <c r="U221" s="1"/>
    </row>
    <row r="222" spans="1:27" s="3" customFormat="1" ht="30.75">
      <c r="A222" s="77"/>
      <c r="B222" s="77" t="s">
        <v>362</v>
      </c>
      <c r="C222" s="78"/>
      <c r="D222" s="78"/>
      <c r="E222" s="78"/>
      <c r="F222" s="78"/>
      <c r="G222" s="78"/>
      <c r="H222" s="78"/>
      <c r="I222" s="91"/>
      <c r="J222" s="92"/>
      <c r="K222" s="92"/>
      <c r="L222" s="93"/>
      <c r="M222" s="94"/>
      <c r="N222" s="91"/>
      <c r="O222" s="93"/>
      <c r="P222" s="93"/>
      <c r="Q222" s="92"/>
      <c r="R222" s="92"/>
      <c r="S222" s="109"/>
      <c r="T222" s="107"/>
      <c r="U222" s="8"/>
    </row>
    <row r="223" spans="1:27" s="3" customFormat="1" ht="30.75">
      <c r="A223" s="77"/>
      <c r="B223" s="77" t="s">
        <v>363</v>
      </c>
      <c r="C223" s="78"/>
      <c r="D223" s="78"/>
      <c r="E223" s="78"/>
      <c r="F223" s="78"/>
      <c r="G223" s="78"/>
      <c r="H223" s="78"/>
      <c r="I223" s="91"/>
      <c r="J223" s="92"/>
      <c r="K223" s="92"/>
      <c r="L223" s="93"/>
      <c r="M223" s="94"/>
      <c r="N223" s="91"/>
      <c r="O223" s="93"/>
      <c r="P223" s="93"/>
      <c r="Q223" s="92"/>
      <c r="R223" s="92"/>
      <c r="S223" s="109"/>
      <c r="T223" s="107"/>
      <c r="U223" s="8"/>
    </row>
    <row r="224" spans="1:27" s="3" customFormat="1" ht="22.5" customHeight="1">
      <c r="A224" s="77"/>
      <c r="B224" s="79" t="s">
        <v>364</v>
      </c>
      <c r="C224" s="79"/>
      <c r="D224" s="79"/>
      <c r="E224" s="79"/>
      <c r="F224" s="79"/>
      <c r="G224" s="79"/>
      <c r="H224" s="79"/>
      <c r="I224" s="79"/>
      <c r="J224" s="79"/>
      <c r="K224" s="79"/>
      <c r="L224" s="95"/>
      <c r="M224" s="96"/>
      <c r="N224" s="96"/>
      <c r="O224" s="96"/>
      <c r="P224" s="96"/>
      <c r="Q224" s="96"/>
      <c r="R224" s="96"/>
      <c r="S224" s="110"/>
      <c r="T224" s="111"/>
      <c r="U224" s="112"/>
      <c r="V224" s="112"/>
      <c r="W224" s="112"/>
      <c r="X224" s="112"/>
      <c r="Y224" s="117"/>
      <c r="Z224" s="118"/>
      <c r="AA224" s="111"/>
    </row>
    <row r="225" spans="1:19" ht="15" customHeight="1">
      <c r="A225" s="80"/>
      <c r="B225" s="79"/>
      <c r="C225" s="79"/>
      <c r="D225" s="79"/>
      <c r="E225" s="79"/>
      <c r="F225" s="79"/>
      <c r="G225" s="79"/>
      <c r="H225" s="79"/>
      <c r="I225" s="97"/>
      <c r="J225" s="98"/>
      <c r="K225" s="95"/>
      <c r="L225" s="99"/>
      <c r="M225" s="100"/>
      <c r="N225" s="100"/>
      <c r="O225" s="100"/>
      <c r="P225" s="100"/>
      <c r="Q225" s="100"/>
      <c r="R225" s="100"/>
      <c r="S225" s="111"/>
    </row>
    <row r="226" spans="1:19" ht="15" customHeight="1">
      <c r="A226" s="80"/>
      <c r="B226" s="79" t="s">
        <v>365</v>
      </c>
      <c r="C226" s="79"/>
      <c r="D226" s="79"/>
      <c r="E226" s="79"/>
      <c r="F226" s="79"/>
      <c r="G226" s="79"/>
      <c r="H226" s="79"/>
      <c r="I226" s="97"/>
      <c r="J226" s="98"/>
      <c r="K226" s="95"/>
      <c r="L226" s="99"/>
      <c r="M226" s="100"/>
      <c r="N226" s="100"/>
      <c r="O226" s="100"/>
      <c r="P226" s="100"/>
      <c r="Q226" s="100"/>
      <c r="R226" s="100"/>
      <c r="S226" s="111"/>
    </row>
    <row r="227" spans="1:19" ht="15" customHeight="1">
      <c r="A227" s="80"/>
      <c r="B227" s="79"/>
      <c r="C227" s="79"/>
      <c r="D227" s="79"/>
      <c r="E227" s="79"/>
      <c r="F227" s="79"/>
      <c r="G227" s="79"/>
      <c r="H227" s="79"/>
      <c r="I227" s="97"/>
      <c r="J227" s="98"/>
      <c r="K227" s="95"/>
      <c r="L227" s="99"/>
      <c r="M227" s="100"/>
      <c r="N227" s="100"/>
      <c r="O227" s="100"/>
      <c r="P227" s="100"/>
      <c r="Q227" s="100"/>
      <c r="R227" s="100"/>
      <c r="S227" s="111"/>
    </row>
    <row r="228" spans="1:19" ht="15" customHeight="1">
      <c r="A228" s="80"/>
      <c r="B228" s="79" t="s">
        <v>366</v>
      </c>
      <c r="C228" s="79"/>
      <c r="D228" s="79"/>
      <c r="E228" s="79"/>
      <c r="F228" s="79"/>
      <c r="G228" s="79"/>
      <c r="H228" s="79"/>
      <c r="I228" s="97"/>
      <c r="J228" s="98"/>
      <c r="K228" s="101" t="s">
        <v>367</v>
      </c>
      <c r="L228" s="79"/>
      <c r="M228" s="79"/>
      <c r="N228" s="265"/>
      <c r="O228" s="79"/>
      <c r="P228" s="79"/>
      <c r="Q228" s="79" t="s">
        <v>368</v>
      </c>
      <c r="S228" s="113"/>
    </row>
    <row r="229" spans="1:19" ht="30.75">
      <c r="A229" s="80"/>
      <c r="B229" s="79" t="s">
        <v>369</v>
      </c>
      <c r="C229" s="79" t="s">
        <v>370</v>
      </c>
      <c r="D229" s="79"/>
      <c r="E229" s="79"/>
      <c r="F229" s="79"/>
      <c r="G229" s="79"/>
      <c r="H229" s="79"/>
      <c r="I229" s="97"/>
      <c r="J229" s="98"/>
      <c r="K229" s="79" t="s">
        <v>369</v>
      </c>
      <c r="L229" s="79" t="s">
        <v>371</v>
      </c>
      <c r="M229" s="79"/>
      <c r="N229" s="265"/>
      <c r="O229" s="79"/>
      <c r="P229" s="79"/>
      <c r="Q229" s="79" t="s">
        <v>369</v>
      </c>
      <c r="R229" s="114" t="s">
        <v>372</v>
      </c>
      <c r="S229" s="114"/>
    </row>
    <row r="230" spans="1:19" ht="30.75">
      <c r="A230" s="80"/>
      <c r="B230" s="79" t="s">
        <v>373</v>
      </c>
      <c r="C230" s="79"/>
      <c r="D230" s="79"/>
      <c r="E230" s="79"/>
      <c r="F230" s="79"/>
      <c r="G230" s="79"/>
      <c r="H230" s="79"/>
      <c r="I230" s="97"/>
      <c r="J230" s="98"/>
      <c r="K230" s="79" t="s">
        <v>373</v>
      </c>
      <c r="L230" s="79"/>
      <c r="M230" s="79"/>
      <c r="N230" s="265"/>
      <c r="O230" s="79"/>
      <c r="P230" s="79"/>
      <c r="Q230" s="79" t="s">
        <v>373</v>
      </c>
      <c r="S230" s="113"/>
    </row>
    <row r="231" spans="1:19" ht="30.75">
      <c r="A231" s="81"/>
      <c r="B231" s="82" t="s">
        <v>374</v>
      </c>
      <c r="C231" s="83"/>
      <c r="D231" s="83"/>
      <c r="E231" s="83"/>
      <c r="F231" s="83"/>
      <c r="G231" s="83"/>
      <c r="H231" s="83"/>
      <c r="I231" s="78"/>
      <c r="J231" s="102"/>
      <c r="K231" s="82" t="s">
        <v>374</v>
      </c>
      <c r="L231" s="79"/>
      <c r="M231" s="79"/>
      <c r="N231" s="265"/>
      <c r="O231" s="79"/>
      <c r="P231" s="79"/>
      <c r="Q231" s="82" t="s">
        <v>374</v>
      </c>
      <c r="S231" s="113"/>
    </row>
    <row r="232" spans="1:19">
      <c r="A232" s="84"/>
      <c r="B232" s="13"/>
      <c r="C232" s="85"/>
      <c r="D232" s="85"/>
      <c r="E232" s="85"/>
      <c r="F232" s="85"/>
      <c r="G232" s="85"/>
      <c r="H232" s="85"/>
      <c r="I232" s="13"/>
      <c r="J232" s="13"/>
      <c r="K232" s="103"/>
      <c r="L232" s="13"/>
      <c r="M232" s="104"/>
      <c r="N232" s="13"/>
      <c r="O232" s="13"/>
      <c r="P232" s="13"/>
      <c r="Q232" s="13"/>
      <c r="R232" s="115"/>
      <c r="S232" s="13"/>
    </row>
    <row r="233" spans="1:19">
      <c r="A233" s="84"/>
      <c r="B233" s="13"/>
      <c r="C233" s="85"/>
      <c r="D233" s="85"/>
      <c r="E233" s="85"/>
      <c r="F233" s="85"/>
      <c r="G233" s="85"/>
      <c r="H233" s="85"/>
      <c r="I233" s="13"/>
      <c r="J233" s="13"/>
      <c r="K233" s="103"/>
      <c r="L233" s="13"/>
      <c r="M233" s="104"/>
      <c r="N233" s="13"/>
      <c r="O233" s="13"/>
      <c r="P233" s="13"/>
      <c r="Q233" s="13"/>
      <c r="R233" s="115"/>
      <c r="S233" s="13"/>
    </row>
    <row r="234" spans="1:19">
      <c r="A234" s="86"/>
      <c r="C234" s="87"/>
      <c r="D234" s="87"/>
      <c r="E234" s="87"/>
      <c r="F234" s="87"/>
      <c r="G234" s="87"/>
      <c r="H234" s="87"/>
      <c r="I234" s="6"/>
      <c r="J234" s="6"/>
      <c r="K234" s="105"/>
      <c r="L234" s="6"/>
      <c r="M234" s="106"/>
      <c r="O234" s="6"/>
      <c r="P234" s="6"/>
      <c r="Q234" s="6"/>
      <c r="R234" s="116"/>
      <c r="S234" s="6"/>
    </row>
  </sheetData>
  <mergeCells count="16">
    <mergeCell ref="S11:S12"/>
    <mergeCell ref="N11:N12"/>
    <mergeCell ref="O11:O12"/>
    <mergeCell ref="P11:P12"/>
    <mergeCell ref="Q11:Q12"/>
    <mergeCell ref="R11:R12"/>
    <mergeCell ref="I11:K11"/>
    <mergeCell ref="L11:M11"/>
    <mergeCell ref="A11:A12"/>
    <mergeCell ref="B11:B12"/>
    <mergeCell ref="C11:C12"/>
    <mergeCell ref="N1:S1"/>
    <mergeCell ref="A3:S3"/>
    <mergeCell ref="A4:N4"/>
    <mergeCell ref="A6:S6"/>
    <mergeCell ref="R7:S7"/>
  </mergeCells>
  <printOptions horizontalCentered="1"/>
  <pageMargins left="0.15" right="0.2" top="0.2" bottom="0.15" header="0.59" footer="0.28999999999999998"/>
  <pageSetup paperSize="9" scale="44" orientation="landscape" r:id="rId1"/>
  <headerFooter alignWithMargins="0">
    <oddFooter>&amp;C&amp;P/&amp;N</oddFooter>
  </headerFooter>
  <rowBreaks count="1" manualBreakCount="1">
    <brk id="205"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components</vt:lpstr>
      <vt:lpstr>नीति फारम २</vt:lpstr>
      <vt:lpstr>नीति ३ </vt:lpstr>
      <vt:lpstr>components!Print_Area</vt:lpstr>
      <vt:lpstr>'नीति ३ '!Print_Area</vt:lpstr>
      <vt:lpstr>'नीति ३ '!Print_Titles</vt:lpstr>
      <vt:lpstr>'नीति फारम 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2024-03-28T06:34:34Z</cp:lastPrinted>
  <dcterms:created xsi:type="dcterms:W3CDTF">2006-09-16T00:00:00Z</dcterms:created>
  <dcterms:modified xsi:type="dcterms:W3CDTF">2024-03-28T06:55:26Z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03AD01975F2B4BC3AC66441902AB6574_12</vt:lpwstr>
  </property>
  <property fmtid="{D5CDD505-2E9C-101B-9397-08002B2CF9AE}" pid="3" name="KSOProductBuildVer">
    <vt:lpwstr>1033-12.2.0.13359</vt:lpwstr>
  </property>
</Properties>
</file>